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30" windowHeight="4635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Insumos" sheetId="54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6" hidden="1">Insumos!$A$1:$E$517</definedName>
    <definedName name="_xlnm._FilterDatabase" localSheetId="4" hidden="1">PPNE4!$A$16:$O$513</definedName>
    <definedName name="_xlnm._FilterDatabase" localSheetId="5" hidden="1">PPNE5!$A$16:$K$513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25725"/>
</workbook>
</file>

<file path=xl/calcChain.xml><?xml version="1.0" encoding="utf-8"?>
<calcChain xmlns="http://schemas.openxmlformats.org/spreadsheetml/2006/main">
  <c r="R30" i="55"/>
  <c r="R123"/>
  <c r="C55" i="56" l="1"/>
  <c r="D55"/>
  <c r="E55"/>
  <c r="F55"/>
  <c r="K55"/>
  <c r="L55" s="1"/>
  <c r="B55" l="1"/>
  <c r="C40"/>
  <c r="D40"/>
  <c r="E40"/>
  <c r="F40"/>
  <c r="K40"/>
  <c r="L40" s="1"/>
  <c r="C41"/>
  <c r="D41"/>
  <c r="E41"/>
  <c r="F41"/>
  <c r="K41"/>
  <c r="L41" s="1"/>
  <c r="B40" l="1"/>
  <c r="B41"/>
  <c r="R58" i="55"/>
  <c r="R59"/>
  <c r="R60"/>
  <c r="R61"/>
  <c r="R62"/>
  <c r="R63"/>
  <c r="R64"/>
  <c r="R65"/>
  <c r="R66"/>
  <c r="R67"/>
  <c r="R56"/>
  <c r="R57"/>
  <c r="R78" l="1"/>
  <c r="R55"/>
  <c r="R23"/>
  <c r="R24"/>
  <c r="R25"/>
  <c r="R26"/>
  <c r="R27"/>
  <c r="R28"/>
  <c r="R29"/>
  <c r="R36"/>
  <c r="R37"/>
  <c r="R38"/>
  <c r="R39"/>
  <c r="R40"/>
  <c r="R41"/>
  <c r="R42"/>
  <c r="R43"/>
  <c r="R44"/>
  <c r="R45"/>
  <c r="R47"/>
  <c r="R48"/>
  <c r="R49"/>
  <c r="R50"/>
  <c r="R51"/>
  <c r="R52"/>
  <c r="R53"/>
  <c r="R54"/>
  <c r="R68"/>
  <c r="R69"/>
  <c r="R70"/>
  <c r="R71"/>
  <c r="R72"/>
  <c r="R74"/>
  <c r="R75"/>
  <c r="R76"/>
  <c r="R77"/>
  <c r="R79"/>
  <c r="R80"/>
  <c r="R81"/>
  <c r="R82"/>
  <c r="R84"/>
  <c r="R85"/>
  <c r="R86"/>
  <c r="R88"/>
  <c r="R89"/>
  <c r="R90"/>
  <c r="R91"/>
  <c r="R92"/>
  <c r="R93"/>
  <c r="R94"/>
  <c r="R96"/>
  <c r="R97"/>
  <c r="R98"/>
  <c r="R99"/>
  <c r="R100"/>
  <c r="R101"/>
  <c r="R102"/>
  <c r="R103"/>
  <c r="R104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21"/>
  <c r="R22"/>
  <c r="B127" i="56" l="1"/>
  <c r="C127"/>
  <c r="D127"/>
  <c r="E127"/>
  <c r="F127"/>
  <c r="K127"/>
  <c r="L127" s="1"/>
  <c r="B125"/>
  <c r="C125"/>
  <c r="D125"/>
  <c r="E125"/>
  <c r="F125"/>
  <c r="K125"/>
  <c r="L125" s="1"/>
  <c r="B126"/>
  <c r="C126"/>
  <c r="D126"/>
  <c r="E126"/>
  <c r="F126"/>
  <c r="K126"/>
  <c r="L126" s="1"/>
  <c r="B124"/>
  <c r="C124"/>
  <c r="D124"/>
  <c r="E124"/>
  <c r="F124"/>
  <c r="K124"/>
  <c r="L124" s="1"/>
  <c r="C115"/>
  <c r="D115"/>
  <c r="B115" s="1"/>
  <c r="E115"/>
  <c r="F115"/>
  <c r="K115"/>
  <c r="L115" s="1"/>
  <c r="C114"/>
  <c r="D114"/>
  <c r="B114" s="1"/>
  <c r="E114"/>
  <c r="F114"/>
  <c r="K114"/>
  <c r="L114" s="1"/>
  <c r="C116"/>
  <c r="D116"/>
  <c r="B116" s="1"/>
  <c r="E116"/>
  <c r="F116"/>
  <c r="K116"/>
  <c r="L116" s="1"/>
  <c r="C113"/>
  <c r="D113"/>
  <c r="E113"/>
  <c r="B113" s="1"/>
  <c r="F113"/>
  <c r="K113"/>
  <c r="L113" s="1"/>
  <c r="B122"/>
  <c r="C122"/>
  <c r="D122"/>
  <c r="E122"/>
  <c r="F122"/>
  <c r="K122"/>
  <c r="L122" s="1"/>
  <c r="B123"/>
  <c r="C123"/>
  <c r="D123"/>
  <c r="E123"/>
  <c r="F123"/>
  <c r="K123"/>
  <c r="L123" s="1"/>
  <c r="B120"/>
  <c r="C120"/>
  <c r="D120"/>
  <c r="E120"/>
  <c r="F120"/>
  <c r="K120"/>
  <c r="L120" s="1"/>
  <c r="B121"/>
  <c r="C121"/>
  <c r="D121"/>
  <c r="E121"/>
  <c r="F121"/>
  <c r="K121"/>
  <c r="L121" s="1"/>
  <c r="B119"/>
  <c r="C119"/>
  <c r="D119"/>
  <c r="E119"/>
  <c r="F119"/>
  <c r="K119"/>
  <c r="L119" s="1"/>
  <c r="B132"/>
  <c r="C132"/>
  <c r="D132"/>
  <c r="E132"/>
  <c r="F132"/>
  <c r="K132"/>
  <c r="L132" s="1"/>
  <c r="B130"/>
  <c r="C130"/>
  <c r="D130"/>
  <c r="E130"/>
  <c r="F130"/>
  <c r="L130"/>
  <c r="C49"/>
  <c r="D49"/>
  <c r="E49"/>
  <c r="F49"/>
  <c r="K49"/>
  <c r="L49" s="1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K223"/>
  <c r="L223" s="1"/>
  <c r="K224"/>
  <c r="K225"/>
  <c r="L225" s="1"/>
  <c r="K226"/>
  <c r="K227"/>
  <c r="K228"/>
  <c r="L228" s="1"/>
  <c r="K229"/>
  <c r="L229" s="1"/>
  <c r="K230"/>
  <c r="K231"/>
  <c r="L231" s="1"/>
  <c r="K232"/>
  <c r="K233"/>
  <c r="L233" s="1"/>
  <c r="K234"/>
  <c r="K235"/>
  <c r="L235" s="1"/>
  <c r="K236"/>
  <c r="L236" s="1"/>
  <c r="K237"/>
  <c r="L237" s="1"/>
  <c r="K238"/>
  <c r="L238" s="1"/>
  <c r="K239"/>
  <c r="L239" s="1"/>
  <c r="K240"/>
  <c r="L240" s="1"/>
  <c r="K241"/>
  <c r="L241" s="1"/>
  <c r="K242"/>
  <c r="L242" s="1"/>
  <c r="K243"/>
  <c r="L243" s="1"/>
  <c r="K244"/>
  <c r="L244" s="1"/>
  <c r="K245"/>
  <c r="L245" s="1"/>
  <c r="K246"/>
  <c r="L246" s="1"/>
  <c r="K247"/>
  <c r="L247" s="1"/>
  <c r="K248"/>
  <c r="K249"/>
  <c r="L249" s="1"/>
  <c r="K250"/>
  <c r="L250" s="1"/>
  <c r="K251"/>
  <c r="L251" s="1"/>
  <c r="K252"/>
  <c r="L252" s="1"/>
  <c r="K253"/>
  <c r="L253" s="1"/>
  <c r="K254"/>
  <c r="K255"/>
  <c r="L255" s="1"/>
  <c r="K256"/>
  <c r="K257"/>
  <c r="L257" s="1"/>
  <c r="K258"/>
  <c r="K259"/>
  <c r="L259" s="1"/>
  <c r="K260"/>
  <c r="L260" s="1"/>
  <c r="K261"/>
  <c r="L261" s="1"/>
  <c r="K262"/>
  <c r="L262" s="1"/>
  <c r="K263"/>
  <c r="L263" s="1"/>
  <c r="K264"/>
  <c r="K265"/>
  <c r="L265" s="1"/>
  <c r="K266"/>
  <c r="L266" s="1"/>
  <c r="K267"/>
  <c r="L267" s="1"/>
  <c r="K268"/>
  <c r="L268" s="1"/>
  <c r="K269"/>
  <c r="L269" s="1"/>
  <c r="K270"/>
  <c r="K271"/>
  <c r="L271" s="1"/>
  <c r="K272"/>
  <c r="L272" s="1"/>
  <c r="K273"/>
  <c r="L273" s="1"/>
  <c r="K274"/>
  <c r="K275"/>
  <c r="L275" s="1"/>
  <c r="K276"/>
  <c r="L276" s="1"/>
  <c r="K277"/>
  <c r="K278"/>
  <c r="L278" s="1"/>
  <c r="K279"/>
  <c r="L279" s="1"/>
  <c r="K280"/>
  <c r="L280" s="1"/>
  <c r="K281"/>
  <c r="L281" s="1"/>
  <c r="K282"/>
  <c r="K283"/>
  <c r="L283" s="1"/>
  <c r="K284"/>
  <c r="L284" s="1"/>
  <c r="K285"/>
  <c r="L285" s="1"/>
  <c r="K286"/>
  <c r="L286" s="1"/>
  <c r="K287"/>
  <c r="L287" s="1"/>
  <c r="K288"/>
  <c r="K289"/>
  <c r="L289" s="1"/>
  <c r="K290"/>
  <c r="K291"/>
  <c r="L291" s="1"/>
  <c r="K292"/>
  <c r="L292" s="1"/>
  <c r="K293"/>
  <c r="L293" s="1"/>
  <c r="K294"/>
  <c r="L294" s="1"/>
  <c r="K295"/>
  <c r="L295" s="1"/>
  <c r="K296"/>
  <c r="L296" s="1"/>
  <c r="K297"/>
  <c r="L297" s="1"/>
  <c r="K298"/>
  <c r="L298" s="1"/>
  <c r="K299"/>
  <c r="L299" s="1"/>
  <c r="K300"/>
  <c r="L300" s="1"/>
  <c r="K301"/>
  <c r="L301" s="1"/>
  <c r="K302"/>
  <c r="K303"/>
  <c r="L303" s="1"/>
  <c r="K304"/>
  <c r="K305"/>
  <c r="L305" s="1"/>
  <c r="K306"/>
  <c r="L306" s="1"/>
  <c r="K307"/>
  <c r="L307" s="1"/>
  <c r="K308"/>
  <c r="L308" s="1"/>
  <c r="K309"/>
  <c r="L309" s="1"/>
  <c r="K310"/>
  <c r="L310" s="1"/>
  <c r="K311"/>
  <c r="L311" s="1"/>
  <c r="K312"/>
  <c r="K313"/>
  <c r="L313" s="1"/>
  <c r="K314"/>
  <c r="K315"/>
  <c r="L315" s="1"/>
  <c r="K316"/>
  <c r="L316" s="1"/>
  <c r="K317"/>
  <c r="L317" s="1"/>
  <c r="K318"/>
  <c r="K319"/>
  <c r="L319" s="1"/>
  <c r="K320"/>
  <c r="K321"/>
  <c r="L321" s="1"/>
  <c r="K322"/>
  <c r="L322" s="1"/>
  <c r="K323"/>
  <c r="L323" s="1"/>
  <c r="K324"/>
  <c r="L324" s="1"/>
  <c r="K325"/>
  <c r="L325" s="1"/>
  <c r="K326"/>
  <c r="L326" s="1"/>
  <c r="K327"/>
  <c r="L327" s="1"/>
  <c r="K328"/>
  <c r="L328" s="1"/>
  <c r="K329"/>
  <c r="L329" s="1"/>
  <c r="K330"/>
  <c r="K331"/>
  <c r="L331" s="1"/>
  <c r="K332"/>
  <c r="L332" s="1"/>
  <c r="K333"/>
  <c r="L333" s="1"/>
  <c r="K334"/>
  <c r="L334" s="1"/>
  <c r="K335"/>
  <c r="L335" s="1"/>
  <c r="K336"/>
  <c r="L336" s="1"/>
  <c r="K337"/>
  <c r="L337" s="1"/>
  <c r="K338"/>
  <c r="K339"/>
  <c r="L339" s="1"/>
  <c r="K340"/>
  <c r="L340" s="1"/>
  <c r="K341"/>
  <c r="L341" s="1"/>
  <c r="K342"/>
  <c r="L342" s="1"/>
  <c r="K343"/>
  <c r="L343" s="1"/>
  <c r="K344"/>
  <c r="K345"/>
  <c r="L345" s="1"/>
  <c r="K346"/>
  <c r="K347"/>
  <c r="K348"/>
  <c r="L348" s="1"/>
  <c r="K349"/>
  <c r="L349" s="1"/>
  <c r="K350"/>
  <c r="L350" s="1"/>
  <c r="K351"/>
  <c r="L351" s="1"/>
  <c r="K352"/>
  <c r="K353"/>
  <c r="L353" s="1"/>
  <c r="K354"/>
  <c r="K355"/>
  <c r="L355" s="1"/>
  <c r="K356"/>
  <c r="L356" s="1"/>
  <c r="K357"/>
  <c r="L357" s="1"/>
  <c r="K358"/>
  <c r="L358" s="1"/>
  <c r="K359"/>
  <c r="L359" s="1"/>
  <c r="K360"/>
  <c r="K361"/>
  <c r="L361" s="1"/>
  <c r="K362"/>
  <c r="L362" s="1"/>
  <c r="K363"/>
  <c r="L363" s="1"/>
  <c r="K364"/>
  <c r="L364" s="1"/>
  <c r="K365"/>
  <c r="L365" s="1"/>
  <c r="K366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K375"/>
  <c r="L375" s="1"/>
  <c r="K376"/>
  <c r="L376" s="1"/>
  <c r="K377"/>
  <c r="L377" s="1"/>
  <c r="K378"/>
  <c r="K379"/>
  <c r="L379" s="1"/>
  <c r="K380"/>
  <c r="L380" s="1"/>
  <c r="K381"/>
  <c r="L381" s="1"/>
  <c r="K382"/>
  <c r="L382" s="1"/>
  <c r="K383"/>
  <c r="L383" s="1"/>
  <c r="K384"/>
  <c r="K385"/>
  <c r="L385" s="1"/>
  <c r="K386"/>
  <c r="K387"/>
  <c r="L387" s="1"/>
  <c r="K388"/>
  <c r="L388" s="1"/>
  <c r="K389"/>
  <c r="L389" s="1"/>
  <c r="K390"/>
  <c r="L390" s="1"/>
  <c r="K391"/>
  <c r="L391" s="1"/>
  <c r="K392"/>
  <c r="K393"/>
  <c r="L393" s="1"/>
  <c r="K394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K403"/>
  <c r="L403" s="1"/>
  <c r="K404"/>
  <c r="L404" s="1"/>
  <c r="K405"/>
  <c r="L405" s="1"/>
  <c r="K406"/>
  <c r="L406" s="1"/>
  <c r="K407"/>
  <c r="L407" s="1"/>
  <c r="K408"/>
  <c r="K409"/>
  <c r="L409" s="1"/>
  <c r="K410"/>
  <c r="K411"/>
  <c r="L411" s="1"/>
  <c r="K412"/>
  <c r="L412" s="1"/>
  <c r="K413"/>
  <c r="L413" s="1"/>
  <c r="K414"/>
  <c r="L414" s="1"/>
  <c r="K415"/>
  <c r="L415" s="1"/>
  <c r="K416"/>
  <c r="K417"/>
  <c r="L417" s="1"/>
  <c r="K418"/>
  <c r="K419"/>
  <c r="L419" s="1"/>
  <c r="K420"/>
  <c r="L420" s="1"/>
  <c r="K421"/>
  <c r="L421" s="1"/>
  <c r="K422"/>
  <c r="K423"/>
  <c r="L423" s="1"/>
  <c r="K424"/>
  <c r="K425"/>
  <c r="L425" s="1"/>
  <c r="K426"/>
  <c r="L426" s="1"/>
  <c r="K427"/>
  <c r="L427" s="1"/>
  <c r="K428"/>
  <c r="L428" s="1"/>
  <c r="K429"/>
  <c r="L429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38"/>
  <c r="L438" s="1"/>
  <c r="K439"/>
  <c r="L439" s="1"/>
  <c r="K440"/>
  <c r="L440" s="1"/>
  <c r="K441"/>
  <c r="L441" s="1"/>
  <c r="K442"/>
  <c r="K443"/>
  <c r="L443" s="1"/>
  <c r="K444"/>
  <c r="L444" s="1"/>
  <c r="K445"/>
  <c r="L445" s="1"/>
  <c r="K446"/>
  <c r="K447"/>
  <c r="L447" s="1"/>
  <c r="K448"/>
  <c r="L448" s="1"/>
  <c r="K449"/>
  <c r="L449" s="1"/>
  <c r="K450"/>
  <c r="K451"/>
  <c r="L451" s="1"/>
  <c r="K452"/>
  <c r="L452" s="1"/>
  <c r="K453"/>
  <c r="L453" s="1"/>
  <c r="K454"/>
  <c r="L454" s="1"/>
  <c r="K455"/>
  <c r="L455" s="1"/>
  <c r="K456"/>
  <c r="K457"/>
  <c r="L457" s="1"/>
  <c r="K458"/>
  <c r="K459"/>
  <c r="L459" s="1"/>
  <c r="K460"/>
  <c r="L460" s="1"/>
  <c r="K461"/>
  <c r="L461" s="1"/>
  <c r="K462"/>
  <c r="L462" s="1"/>
  <c r="K463"/>
  <c r="L463" s="1"/>
  <c r="K464"/>
  <c r="L464" s="1"/>
  <c r="K465"/>
  <c r="L465" s="1"/>
  <c r="K466"/>
  <c r="K467"/>
  <c r="L467" s="1"/>
  <c r="K468"/>
  <c r="L468" s="1"/>
  <c r="K469"/>
  <c r="L469" s="1"/>
  <c r="K470"/>
  <c r="L470" s="1"/>
  <c r="K471"/>
  <c r="L471" s="1"/>
  <c r="K472"/>
  <c r="L472" s="1"/>
  <c r="K473"/>
  <c r="L473" s="1"/>
  <c r="K474"/>
  <c r="K475"/>
  <c r="L475" s="1"/>
  <c r="K476"/>
  <c r="L476" s="1"/>
  <c r="K477"/>
  <c r="L477" s="1"/>
  <c r="K478"/>
  <c r="L478" s="1"/>
  <c r="K479"/>
  <c r="L479" s="1"/>
  <c r="K480"/>
  <c r="L480" s="1"/>
  <c r="K481"/>
  <c r="L481" s="1"/>
  <c r="K482"/>
  <c r="K483"/>
  <c r="L483" s="1"/>
  <c r="K484"/>
  <c r="L484" s="1"/>
  <c r="K485"/>
  <c r="L485" s="1"/>
  <c r="K486"/>
  <c r="L486" s="1"/>
  <c r="K487"/>
  <c r="L487" s="1"/>
  <c r="K488"/>
  <c r="L488" s="1"/>
  <c r="K489"/>
  <c r="L489" s="1"/>
  <c r="K490"/>
  <c r="K491"/>
  <c r="L491" s="1"/>
  <c r="K492"/>
  <c r="L492" s="1"/>
  <c r="K493"/>
  <c r="L493" s="1"/>
  <c r="K494"/>
  <c r="L494" s="1"/>
  <c r="K495"/>
  <c r="L495" s="1"/>
  <c r="K496"/>
  <c r="L496" s="1"/>
  <c r="K497"/>
  <c r="L497" s="1"/>
  <c r="K498"/>
  <c r="L498" s="1"/>
  <c r="K499"/>
  <c r="L499" s="1"/>
  <c r="K500"/>
  <c r="L500" s="1"/>
  <c r="K501"/>
  <c r="L501" s="1"/>
  <c r="K502"/>
  <c r="K503"/>
  <c r="L503" s="1"/>
  <c r="K504"/>
  <c r="L504" s="1"/>
  <c r="K505"/>
  <c r="L505" s="1"/>
  <c r="K506"/>
  <c r="K507"/>
  <c r="L507" s="1"/>
  <c r="K508"/>
  <c r="L508" s="1"/>
  <c r="K509"/>
  <c r="L509" s="1"/>
  <c r="K510"/>
  <c r="L510" s="1"/>
  <c r="K511"/>
  <c r="L511" s="1"/>
  <c r="K512"/>
  <c r="K513"/>
  <c r="L513" s="1"/>
  <c r="K514"/>
  <c r="K515"/>
  <c r="L515" s="1"/>
  <c r="K516"/>
  <c r="L516" s="1"/>
  <c r="K517"/>
  <c r="L517" s="1"/>
  <c r="K518"/>
  <c r="K519"/>
  <c r="L519" s="1"/>
  <c r="K520"/>
  <c r="L520" s="1"/>
  <c r="K521"/>
  <c r="L521" s="1"/>
  <c r="K522"/>
  <c r="L522" s="1"/>
  <c r="K523"/>
  <c r="L523" s="1"/>
  <c r="K524"/>
  <c r="L524" s="1"/>
  <c r="K525"/>
  <c r="L525" s="1"/>
  <c r="K526"/>
  <c r="K527"/>
  <c r="K528"/>
  <c r="L528" s="1"/>
  <c r="K529"/>
  <c r="L529" s="1"/>
  <c r="K530"/>
  <c r="K531"/>
  <c r="L531" s="1"/>
  <c r="K532"/>
  <c r="L532" s="1"/>
  <c r="K533"/>
  <c r="L533" s="1"/>
  <c r="K534"/>
  <c r="K535"/>
  <c r="L535" s="1"/>
  <c r="K536"/>
  <c r="L536" s="1"/>
  <c r="K537"/>
  <c r="K538"/>
  <c r="K539"/>
  <c r="L539" s="1"/>
  <c r="K540"/>
  <c r="L540" s="1"/>
  <c r="K541"/>
  <c r="L541" s="1"/>
  <c r="K542"/>
  <c r="L542" s="1"/>
  <c r="K543"/>
  <c r="L543" s="1"/>
  <c r="K544"/>
  <c r="L544" s="1"/>
  <c r="K545"/>
  <c r="L545" s="1"/>
  <c r="K546"/>
  <c r="K547"/>
  <c r="L547" s="1"/>
  <c r="K548"/>
  <c r="K549"/>
  <c r="K550"/>
  <c r="L550" s="1"/>
  <c r="K551"/>
  <c r="L551" s="1"/>
  <c r="K552"/>
  <c r="K553"/>
  <c r="L553" s="1"/>
  <c r="K554"/>
  <c r="K555"/>
  <c r="L555" s="1"/>
  <c r="K556"/>
  <c r="L556" s="1"/>
  <c r="K557"/>
  <c r="K558"/>
  <c r="L558" s="1"/>
  <c r="K559"/>
  <c r="L559" s="1"/>
  <c r="K560"/>
  <c r="K561"/>
  <c r="K562"/>
  <c r="K563"/>
  <c r="L563" s="1"/>
  <c r="K564"/>
  <c r="L564" s="1"/>
  <c r="K565"/>
  <c r="L565" s="1"/>
  <c r="K566"/>
  <c r="L566" s="1"/>
  <c r="K567"/>
  <c r="L567" s="1"/>
  <c r="K568"/>
  <c r="L568" s="1"/>
  <c r="K569"/>
  <c r="L569" s="1"/>
  <c r="K570"/>
  <c r="K571"/>
  <c r="L571" s="1"/>
  <c r="K572"/>
  <c r="L572" s="1"/>
  <c r="K573"/>
  <c r="L573" s="1"/>
  <c r="K574"/>
  <c r="L574" s="1"/>
  <c r="K575"/>
  <c r="L575" s="1"/>
  <c r="K576"/>
  <c r="L576" s="1"/>
  <c r="K577"/>
  <c r="L577" s="1"/>
  <c r="K578"/>
  <c r="K579"/>
  <c r="L579" s="1"/>
  <c r="K580"/>
  <c r="L580" s="1"/>
  <c r="K581"/>
  <c r="L581" s="1"/>
  <c r="K582"/>
  <c r="L582" s="1"/>
  <c r="K583"/>
  <c r="L583" s="1"/>
  <c r="K584"/>
  <c r="L584" s="1"/>
  <c r="K585"/>
  <c r="L585" s="1"/>
  <c r="K586"/>
  <c r="L586" s="1"/>
  <c r="K587"/>
  <c r="L587" s="1"/>
  <c r="K588"/>
  <c r="L588" s="1"/>
  <c r="K589"/>
  <c r="L589" s="1"/>
  <c r="K590"/>
  <c r="L590" s="1"/>
  <c r="K591"/>
  <c r="L591" s="1"/>
  <c r="L224"/>
  <c r="L226"/>
  <c r="L227"/>
  <c r="L230"/>
  <c r="L232"/>
  <c r="L234"/>
  <c r="L248"/>
  <c r="L254"/>
  <c r="L256"/>
  <c r="L258"/>
  <c r="L264"/>
  <c r="L270"/>
  <c r="L274"/>
  <c r="L282"/>
  <c r="L288"/>
  <c r="L290"/>
  <c r="L302"/>
  <c r="L304"/>
  <c r="L312"/>
  <c r="L314"/>
  <c r="L318"/>
  <c r="L320"/>
  <c r="L330"/>
  <c r="L338"/>
  <c r="L344"/>
  <c r="L346"/>
  <c r="L347"/>
  <c r="L352"/>
  <c r="L354"/>
  <c r="L360"/>
  <c r="L366"/>
  <c r="L374"/>
  <c r="L378"/>
  <c r="L384"/>
  <c r="L386"/>
  <c r="L392"/>
  <c r="L394"/>
  <c r="L402"/>
  <c r="L408"/>
  <c r="L410"/>
  <c r="L416"/>
  <c r="L418"/>
  <c r="L422"/>
  <c r="L424"/>
  <c r="L442"/>
  <c r="L446"/>
  <c r="L450"/>
  <c r="L456"/>
  <c r="L458"/>
  <c r="L466"/>
  <c r="L474"/>
  <c r="L482"/>
  <c r="L490"/>
  <c r="L502"/>
  <c r="L506"/>
  <c r="L512"/>
  <c r="L514"/>
  <c r="L518"/>
  <c r="L530"/>
  <c r="L552"/>
  <c r="L554"/>
  <c r="L560"/>
  <c r="L562"/>
  <c r="L570"/>
  <c r="L578"/>
  <c r="J561"/>
  <c r="J557"/>
  <c r="J549"/>
  <c r="J548"/>
  <c r="J546"/>
  <c r="L546" s="1"/>
  <c r="J538"/>
  <c r="L538" s="1"/>
  <c r="J537"/>
  <c r="J534"/>
  <c r="J527"/>
  <c r="J526"/>
  <c r="J277"/>
  <c r="J159"/>
  <c r="J71"/>
  <c r="B49" l="1"/>
  <c r="L526"/>
  <c r="L527"/>
  <c r="L534"/>
  <c r="L548"/>
  <c r="L277"/>
  <c r="L549"/>
  <c r="L557"/>
  <c r="L561"/>
  <c r="L537"/>
  <c r="G24" i="2"/>
  <c r="H24"/>
  <c r="I24"/>
  <c r="F24"/>
  <c r="G15"/>
  <c r="H15"/>
  <c r="I15"/>
  <c r="F15"/>
  <c r="H10"/>
  <c r="I10"/>
  <c r="G10"/>
  <c r="J5" i="56" l="1"/>
  <c r="H6"/>
  <c r="G137" i="55" l="1"/>
  <c r="H137"/>
  <c r="I137"/>
  <c r="J137"/>
  <c r="K137"/>
  <c r="L137"/>
  <c r="M137"/>
  <c r="N137"/>
  <c r="O137"/>
  <c r="P137"/>
  <c r="Q137"/>
  <c r="L222" i="56"/>
  <c r="F222"/>
  <c r="E222"/>
  <c r="D222"/>
  <c r="C222"/>
  <c r="B222"/>
  <c r="L221"/>
  <c r="F221"/>
  <c r="E221"/>
  <c r="D221"/>
  <c r="C221"/>
  <c r="B221"/>
  <c r="L220"/>
  <c r="F220"/>
  <c r="E220"/>
  <c r="D220"/>
  <c r="C220"/>
  <c r="B220"/>
  <c r="L219"/>
  <c r="F219"/>
  <c r="E219"/>
  <c r="D219"/>
  <c r="C219"/>
  <c r="B219"/>
  <c r="L218"/>
  <c r="F218"/>
  <c r="E218"/>
  <c r="D218"/>
  <c r="C218"/>
  <c r="B218"/>
  <c r="L217"/>
  <c r="F217"/>
  <c r="E217"/>
  <c r="D217"/>
  <c r="C217"/>
  <c r="B217"/>
  <c r="L216"/>
  <c r="F216"/>
  <c r="E216"/>
  <c r="D216"/>
  <c r="C216"/>
  <c r="B216"/>
  <c r="L215"/>
  <c r="F215"/>
  <c r="E215"/>
  <c r="D215"/>
  <c r="C215"/>
  <c r="B215"/>
  <c r="L214"/>
  <c r="F214"/>
  <c r="E214"/>
  <c r="D214"/>
  <c r="C214"/>
  <c r="B214"/>
  <c r="L213"/>
  <c r="F213"/>
  <c r="E213"/>
  <c r="D213"/>
  <c r="C213"/>
  <c r="B213"/>
  <c r="L212"/>
  <c r="F212"/>
  <c r="E212"/>
  <c r="D212"/>
  <c r="C212"/>
  <c r="B212"/>
  <c r="L211"/>
  <c r="F211"/>
  <c r="E211"/>
  <c r="D211"/>
  <c r="C211"/>
  <c r="B211"/>
  <c r="L210"/>
  <c r="F210"/>
  <c r="E210"/>
  <c r="D210"/>
  <c r="C210"/>
  <c r="B210"/>
  <c r="L209"/>
  <c r="F209"/>
  <c r="E209"/>
  <c r="D209"/>
  <c r="C209"/>
  <c r="B209"/>
  <c r="L208"/>
  <c r="F208"/>
  <c r="E208"/>
  <c r="D208"/>
  <c r="C208"/>
  <c r="B208"/>
  <c r="L207"/>
  <c r="F207"/>
  <c r="E207"/>
  <c r="D207"/>
  <c r="C207"/>
  <c r="B207"/>
  <c r="L206"/>
  <c r="F206"/>
  <c r="E206"/>
  <c r="D206"/>
  <c r="C206"/>
  <c r="B206"/>
  <c r="L205"/>
  <c r="F205"/>
  <c r="E205"/>
  <c r="D205"/>
  <c r="C205"/>
  <c r="B205"/>
  <c r="L204"/>
  <c r="F204"/>
  <c r="E204"/>
  <c r="D204"/>
  <c r="C204"/>
  <c r="B204"/>
  <c r="L203"/>
  <c r="F203"/>
  <c r="E203"/>
  <c r="D203"/>
  <c r="C203"/>
  <c r="B203"/>
  <c r="L202"/>
  <c r="F202"/>
  <c r="E202"/>
  <c r="D202"/>
  <c r="C202"/>
  <c r="B202"/>
  <c r="L201"/>
  <c r="F201"/>
  <c r="E201"/>
  <c r="D201"/>
  <c r="C201"/>
  <c r="B201"/>
  <c r="L200"/>
  <c r="F200"/>
  <c r="E200"/>
  <c r="D200"/>
  <c r="C200"/>
  <c r="B200"/>
  <c r="L199"/>
  <c r="F199"/>
  <c r="E199"/>
  <c r="D199"/>
  <c r="C199"/>
  <c r="B199"/>
  <c r="L198"/>
  <c r="F198"/>
  <c r="E198"/>
  <c r="D198"/>
  <c r="C198"/>
  <c r="B198"/>
  <c r="L197"/>
  <c r="F197"/>
  <c r="E197"/>
  <c r="D197"/>
  <c r="C197"/>
  <c r="B197"/>
  <c r="L196"/>
  <c r="F196"/>
  <c r="E196"/>
  <c r="D196"/>
  <c r="C196"/>
  <c r="B196"/>
  <c r="L195"/>
  <c r="F195"/>
  <c r="E195"/>
  <c r="D195"/>
  <c r="C195"/>
  <c r="B195"/>
  <c r="L194"/>
  <c r="F194"/>
  <c r="E194"/>
  <c r="D194"/>
  <c r="C194"/>
  <c r="B194"/>
  <c r="L193"/>
  <c r="F193"/>
  <c r="E193"/>
  <c r="D193"/>
  <c r="C193"/>
  <c r="B193"/>
  <c r="L192"/>
  <c r="F192"/>
  <c r="E192"/>
  <c r="D192"/>
  <c r="C192"/>
  <c r="B192"/>
  <c r="L191"/>
  <c r="F191"/>
  <c r="E191"/>
  <c r="D191"/>
  <c r="C191"/>
  <c r="B191"/>
  <c r="L190"/>
  <c r="F190"/>
  <c r="E190"/>
  <c r="D190"/>
  <c r="C190"/>
  <c r="B190"/>
  <c r="L189"/>
  <c r="F189"/>
  <c r="E189"/>
  <c r="D189"/>
  <c r="C189"/>
  <c r="B189"/>
  <c r="L188"/>
  <c r="F188"/>
  <c r="E188"/>
  <c r="D188"/>
  <c r="C188"/>
  <c r="B188"/>
  <c r="L187"/>
  <c r="F187"/>
  <c r="E187"/>
  <c r="D187"/>
  <c r="C187"/>
  <c r="B187"/>
  <c r="L186"/>
  <c r="F186"/>
  <c r="E186"/>
  <c r="D186"/>
  <c r="C186"/>
  <c r="B186"/>
  <c r="L185"/>
  <c r="F185"/>
  <c r="E185"/>
  <c r="D185"/>
  <c r="C185"/>
  <c r="B185"/>
  <c r="L184"/>
  <c r="F184"/>
  <c r="E184"/>
  <c r="D184"/>
  <c r="C184"/>
  <c r="B184"/>
  <c r="L183"/>
  <c r="F183"/>
  <c r="E183"/>
  <c r="D183"/>
  <c r="C183"/>
  <c r="B183"/>
  <c r="L182"/>
  <c r="F182"/>
  <c r="E182"/>
  <c r="D182"/>
  <c r="C182"/>
  <c r="B182"/>
  <c r="L181"/>
  <c r="F181"/>
  <c r="E181"/>
  <c r="D181"/>
  <c r="C181"/>
  <c r="B181"/>
  <c r="L180"/>
  <c r="F180"/>
  <c r="E180"/>
  <c r="D180"/>
  <c r="C180"/>
  <c r="B180"/>
  <c r="L179"/>
  <c r="F179"/>
  <c r="E179"/>
  <c r="D179"/>
  <c r="C179"/>
  <c r="B179"/>
  <c r="L178"/>
  <c r="F178"/>
  <c r="E178"/>
  <c r="D178"/>
  <c r="C178"/>
  <c r="B178"/>
  <c r="L177"/>
  <c r="F177"/>
  <c r="E177"/>
  <c r="D177"/>
  <c r="C177"/>
  <c r="B177"/>
  <c r="L176"/>
  <c r="F176"/>
  <c r="E176"/>
  <c r="D176"/>
  <c r="C176"/>
  <c r="B176"/>
  <c r="L175"/>
  <c r="F175"/>
  <c r="E175"/>
  <c r="D175"/>
  <c r="C175"/>
  <c r="B175"/>
  <c r="L174"/>
  <c r="F174"/>
  <c r="E174"/>
  <c r="D174"/>
  <c r="C174"/>
  <c r="B174"/>
  <c r="L173"/>
  <c r="F173"/>
  <c r="E173"/>
  <c r="D173"/>
  <c r="C173"/>
  <c r="B173"/>
  <c r="L172"/>
  <c r="F172"/>
  <c r="E172"/>
  <c r="D172"/>
  <c r="C172"/>
  <c r="B172"/>
  <c r="L171"/>
  <c r="F171"/>
  <c r="E171"/>
  <c r="D171"/>
  <c r="C171"/>
  <c r="B171"/>
  <c r="L170"/>
  <c r="F170"/>
  <c r="E170"/>
  <c r="D170"/>
  <c r="C170"/>
  <c r="B170"/>
  <c r="L169"/>
  <c r="F169"/>
  <c r="E169"/>
  <c r="D169"/>
  <c r="C169"/>
  <c r="B169"/>
  <c r="L168"/>
  <c r="F168"/>
  <c r="E168"/>
  <c r="D168"/>
  <c r="C168"/>
  <c r="B168"/>
  <c r="L167"/>
  <c r="F167"/>
  <c r="E167"/>
  <c r="D167"/>
  <c r="C167"/>
  <c r="B167"/>
  <c r="L166"/>
  <c r="F166"/>
  <c r="E166"/>
  <c r="D166"/>
  <c r="C166"/>
  <c r="B166"/>
  <c r="L165"/>
  <c r="F165"/>
  <c r="E165"/>
  <c r="D165"/>
  <c r="C165"/>
  <c r="B165"/>
  <c r="L164"/>
  <c r="F164"/>
  <c r="E164"/>
  <c r="D164"/>
  <c r="C164"/>
  <c r="B164"/>
  <c r="L163"/>
  <c r="F163"/>
  <c r="E163"/>
  <c r="D163"/>
  <c r="C163"/>
  <c r="B163"/>
  <c r="L162"/>
  <c r="F162"/>
  <c r="E162"/>
  <c r="D162"/>
  <c r="C162"/>
  <c r="B162"/>
  <c r="L161"/>
  <c r="F161"/>
  <c r="E161"/>
  <c r="D161"/>
  <c r="C161"/>
  <c r="B161"/>
  <c r="L160"/>
  <c r="F160"/>
  <c r="E160"/>
  <c r="D160"/>
  <c r="C160"/>
  <c r="B160"/>
  <c r="L159"/>
  <c r="F159"/>
  <c r="E159"/>
  <c r="D159"/>
  <c r="C159"/>
  <c r="B159"/>
  <c r="L158"/>
  <c r="F158"/>
  <c r="E158"/>
  <c r="D158"/>
  <c r="C158"/>
  <c r="B158"/>
  <c r="L157"/>
  <c r="F157"/>
  <c r="E157"/>
  <c r="D157"/>
  <c r="C157"/>
  <c r="B157"/>
  <c r="L156"/>
  <c r="F156"/>
  <c r="E156"/>
  <c r="D156"/>
  <c r="C156"/>
  <c r="B156"/>
  <c r="L155"/>
  <c r="F155"/>
  <c r="E155"/>
  <c r="D155"/>
  <c r="C155"/>
  <c r="B155"/>
  <c r="L154"/>
  <c r="F154"/>
  <c r="E154"/>
  <c r="D154"/>
  <c r="C154"/>
  <c r="B154"/>
  <c r="L153"/>
  <c r="F153"/>
  <c r="E153"/>
  <c r="D153"/>
  <c r="C153"/>
  <c r="B153"/>
  <c r="L152"/>
  <c r="F152"/>
  <c r="E152"/>
  <c r="D152"/>
  <c r="C152"/>
  <c r="B152"/>
  <c r="L151"/>
  <c r="F151"/>
  <c r="E151"/>
  <c r="D151"/>
  <c r="C151"/>
  <c r="B151"/>
  <c r="L150"/>
  <c r="F150"/>
  <c r="E150"/>
  <c r="D150"/>
  <c r="C150"/>
  <c r="B150"/>
  <c r="L149"/>
  <c r="F149"/>
  <c r="E149"/>
  <c r="D149"/>
  <c r="C149"/>
  <c r="B149"/>
  <c r="L148"/>
  <c r="F148"/>
  <c r="E148"/>
  <c r="D148"/>
  <c r="C148"/>
  <c r="B148"/>
  <c r="L147"/>
  <c r="F147"/>
  <c r="E147"/>
  <c r="D147"/>
  <c r="C147"/>
  <c r="B147"/>
  <c r="L146"/>
  <c r="F146"/>
  <c r="E146"/>
  <c r="D146"/>
  <c r="C146"/>
  <c r="B146"/>
  <c r="L145"/>
  <c r="F145"/>
  <c r="E145"/>
  <c r="D145"/>
  <c r="C145"/>
  <c r="B145"/>
  <c r="L144"/>
  <c r="F144"/>
  <c r="E144"/>
  <c r="D144"/>
  <c r="C144"/>
  <c r="B144"/>
  <c r="L143"/>
  <c r="F143"/>
  <c r="E143"/>
  <c r="D143"/>
  <c r="C143"/>
  <c r="B143"/>
  <c r="L142"/>
  <c r="F142"/>
  <c r="E142"/>
  <c r="D142"/>
  <c r="C142"/>
  <c r="B142"/>
  <c r="L141"/>
  <c r="F141"/>
  <c r="E141"/>
  <c r="D141"/>
  <c r="C141"/>
  <c r="B141"/>
  <c r="L140"/>
  <c r="F140"/>
  <c r="E140"/>
  <c r="D140"/>
  <c r="C140"/>
  <c r="B140"/>
  <c r="L139"/>
  <c r="F139"/>
  <c r="E139"/>
  <c r="D139"/>
  <c r="C139"/>
  <c r="B139"/>
  <c r="L138"/>
  <c r="F138"/>
  <c r="E138"/>
  <c r="D138"/>
  <c r="C138"/>
  <c r="B138"/>
  <c r="L137"/>
  <c r="F137"/>
  <c r="E137"/>
  <c r="D137"/>
  <c r="C137"/>
  <c r="B137"/>
  <c r="L136"/>
  <c r="F136"/>
  <c r="E136"/>
  <c r="D136"/>
  <c r="C136"/>
  <c r="B136"/>
  <c r="L135"/>
  <c r="F135"/>
  <c r="E135"/>
  <c r="D135"/>
  <c r="C135"/>
  <c r="B135"/>
  <c r="L134"/>
  <c r="F134"/>
  <c r="E134"/>
  <c r="D134"/>
  <c r="C134"/>
  <c r="B134"/>
  <c r="L133"/>
  <c r="F133"/>
  <c r="E133"/>
  <c r="D133"/>
  <c r="C133"/>
  <c r="B133"/>
  <c r="L131"/>
  <c r="F131"/>
  <c r="E131"/>
  <c r="D131"/>
  <c r="C131"/>
  <c r="B131"/>
  <c r="L129"/>
  <c r="F129"/>
  <c r="E129"/>
  <c r="D129"/>
  <c r="C129"/>
  <c r="B129"/>
  <c r="L128"/>
  <c r="F128"/>
  <c r="E128"/>
  <c r="D128"/>
  <c r="C128"/>
  <c r="B128"/>
  <c r="L118"/>
  <c r="F118"/>
  <c r="E118"/>
  <c r="D118"/>
  <c r="C118"/>
  <c r="B118"/>
  <c r="L117"/>
  <c r="F117"/>
  <c r="E117"/>
  <c r="D117"/>
  <c r="C117"/>
  <c r="B117"/>
  <c r="L112"/>
  <c r="F112"/>
  <c r="E112"/>
  <c r="D112"/>
  <c r="C112"/>
  <c r="B112"/>
  <c r="L111"/>
  <c r="F111"/>
  <c r="E111"/>
  <c r="D111"/>
  <c r="B111" s="1"/>
  <c r="C111"/>
  <c r="L110"/>
  <c r="F110"/>
  <c r="E110"/>
  <c r="D110"/>
  <c r="C110"/>
  <c r="B110" s="1"/>
  <c r="L109"/>
  <c r="F109"/>
  <c r="E109"/>
  <c r="D109"/>
  <c r="B109" s="1"/>
  <c r="C109"/>
  <c r="L108"/>
  <c r="F108"/>
  <c r="E108"/>
  <c r="D108"/>
  <c r="C108"/>
  <c r="B108"/>
  <c r="L107"/>
  <c r="F107"/>
  <c r="E107"/>
  <c r="D107"/>
  <c r="B107" s="1"/>
  <c r="C107"/>
  <c r="L106"/>
  <c r="F106"/>
  <c r="E106"/>
  <c r="D106"/>
  <c r="C106"/>
  <c r="B106" s="1"/>
  <c r="L105"/>
  <c r="F105"/>
  <c r="E105"/>
  <c r="D105"/>
  <c r="B105" s="1"/>
  <c r="C105"/>
  <c r="L104"/>
  <c r="F104"/>
  <c r="E104"/>
  <c r="D104"/>
  <c r="C104"/>
  <c r="B104"/>
  <c r="L103"/>
  <c r="F103"/>
  <c r="E103"/>
  <c r="D103"/>
  <c r="B103" s="1"/>
  <c r="C103"/>
  <c r="L102"/>
  <c r="F102"/>
  <c r="B102" s="1"/>
  <c r="E102"/>
  <c r="D102"/>
  <c r="C102"/>
  <c r="L101"/>
  <c r="F101"/>
  <c r="E101"/>
  <c r="D101"/>
  <c r="B101" s="1"/>
  <c r="C101"/>
  <c r="L100"/>
  <c r="F100"/>
  <c r="E100"/>
  <c r="D100"/>
  <c r="C100"/>
  <c r="B100"/>
  <c r="L99"/>
  <c r="F99"/>
  <c r="E99"/>
  <c r="D99"/>
  <c r="B99" s="1"/>
  <c r="C99"/>
  <c r="L98"/>
  <c r="F98"/>
  <c r="E98"/>
  <c r="D98"/>
  <c r="C98"/>
  <c r="L97"/>
  <c r="F97"/>
  <c r="E97"/>
  <c r="D97"/>
  <c r="C97"/>
  <c r="L96"/>
  <c r="F96"/>
  <c r="E96"/>
  <c r="D96"/>
  <c r="B96" s="1"/>
  <c r="C96"/>
  <c r="L95"/>
  <c r="F95"/>
  <c r="E95"/>
  <c r="D95"/>
  <c r="C95"/>
  <c r="L94"/>
  <c r="F94"/>
  <c r="E94"/>
  <c r="D94"/>
  <c r="C94"/>
  <c r="L93"/>
  <c r="F93"/>
  <c r="E93"/>
  <c r="D93"/>
  <c r="C93"/>
  <c r="L92"/>
  <c r="F92"/>
  <c r="E92"/>
  <c r="D92"/>
  <c r="C92"/>
  <c r="L91"/>
  <c r="F91"/>
  <c r="E91"/>
  <c r="D91"/>
  <c r="C91"/>
  <c r="L90"/>
  <c r="F90"/>
  <c r="E90"/>
  <c r="D90"/>
  <c r="C90"/>
  <c r="L89"/>
  <c r="F89"/>
  <c r="E89"/>
  <c r="D89"/>
  <c r="C89"/>
  <c r="L88"/>
  <c r="F88"/>
  <c r="E88"/>
  <c r="D88"/>
  <c r="C88"/>
  <c r="L87"/>
  <c r="F87"/>
  <c r="E87"/>
  <c r="D87"/>
  <c r="C87"/>
  <c r="L86"/>
  <c r="F86"/>
  <c r="E86"/>
  <c r="D86"/>
  <c r="C86"/>
  <c r="L85"/>
  <c r="F85"/>
  <c r="E85"/>
  <c r="D85"/>
  <c r="C85"/>
  <c r="L84"/>
  <c r="F84"/>
  <c r="E84"/>
  <c r="D84"/>
  <c r="C84"/>
  <c r="L83"/>
  <c r="F83"/>
  <c r="E83"/>
  <c r="D83"/>
  <c r="C83"/>
  <c r="L82"/>
  <c r="F82"/>
  <c r="E82"/>
  <c r="D82"/>
  <c r="C82"/>
  <c r="L81"/>
  <c r="F81"/>
  <c r="E81"/>
  <c r="D81"/>
  <c r="C81"/>
  <c r="L80"/>
  <c r="F80"/>
  <c r="E80"/>
  <c r="D80"/>
  <c r="C80"/>
  <c r="L77"/>
  <c r="F77"/>
  <c r="E77"/>
  <c r="D77"/>
  <c r="C77"/>
  <c r="L76"/>
  <c r="F76"/>
  <c r="E76"/>
  <c r="D76"/>
  <c r="C76"/>
  <c r="L75"/>
  <c r="F75"/>
  <c r="E75"/>
  <c r="D75"/>
  <c r="C75"/>
  <c r="L74"/>
  <c r="F74"/>
  <c r="E74"/>
  <c r="D74"/>
  <c r="C74"/>
  <c r="L73"/>
  <c r="F73"/>
  <c r="E73"/>
  <c r="D73"/>
  <c r="C73"/>
  <c r="L72"/>
  <c r="F72"/>
  <c r="E72"/>
  <c r="D72"/>
  <c r="C72"/>
  <c r="L71"/>
  <c r="F71"/>
  <c r="E71"/>
  <c r="D71"/>
  <c r="C71"/>
  <c r="L70"/>
  <c r="F70"/>
  <c r="E70"/>
  <c r="D70"/>
  <c r="C70"/>
  <c r="L69"/>
  <c r="F69"/>
  <c r="E69"/>
  <c r="D69"/>
  <c r="C69"/>
  <c r="L68"/>
  <c r="F68"/>
  <c r="E68"/>
  <c r="D68"/>
  <c r="C68"/>
  <c r="L67"/>
  <c r="F67"/>
  <c r="E67"/>
  <c r="D67"/>
  <c r="C67"/>
  <c r="L66"/>
  <c r="F66"/>
  <c r="E66"/>
  <c r="D66"/>
  <c r="C66"/>
  <c r="L65"/>
  <c r="F65"/>
  <c r="E65"/>
  <c r="D65"/>
  <c r="C65"/>
  <c r="L64"/>
  <c r="F64"/>
  <c r="E64"/>
  <c r="D64"/>
  <c r="C64"/>
  <c r="L63"/>
  <c r="F63"/>
  <c r="E63"/>
  <c r="D63"/>
  <c r="C63"/>
  <c r="L62"/>
  <c r="F62"/>
  <c r="E62"/>
  <c r="D62"/>
  <c r="C62"/>
  <c r="L61"/>
  <c r="F61"/>
  <c r="E61"/>
  <c r="D61"/>
  <c r="C61"/>
  <c r="L60"/>
  <c r="F60"/>
  <c r="E60"/>
  <c r="D60"/>
  <c r="C60"/>
  <c r="L59"/>
  <c r="F59"/>
  <c r="E59"/>
  <c r="D59"/>
  <c r="C59"/>
  <c r="B59" s="1"/>
  <c r="L58"/>
  <c r="F58"/>
  <c r="E58"/>
  <c r="D58"/>
  <c r="C58"/>
  <c r="L57"/>
  <c r="F57"/>
  <c r="E57"/>
  <c r="D57"/>
  <c r="C57"/>
  <c r="L56"/>
  <c r="F56"/>
  <c r="E56"/>
  <c r="D56"/>
  <c r="C56"/>
  <c r="L54"/>
  <c r="F54"/>
  <c r="E54"/>
  <c r="D54"/>
  <c r="C54"/>
  <c r="B54" s="1"/>
  <c r="L53"/>
  <c r="F53"/>
  <c r="E53"/>
  <c r="D53"/>
  <c r="C53"/>
  <c r="L52"/>
  <c r="F52"/>
  <c r="E52"/>
  <c r="D52"/>
  <c r="C52"/>
  <c r="L51"/>
  <c r="F51"/>
  <c r="E51"/>
  <c r="D51"/>
  <c r="C51"/>
  <c r="L50"/>
  <c r="F50"/>
  <c r="E50"/>
  <c r="D50"/>
  <c r="C50"/>
  <c r="L48"/>
  <c r="F48"/>
  <c r="E48"/>
  <c r="D48"/>
  <c r="B48" s="1"/>
  <c r="C48"/>
  <c r="L47"/>
  <c r="F47"/>
  <c r="E47"/>
  <c r="D47"/>
  <c r="C47"/>
  <c r="L46"/>
  <c r="F46"/>
  <c r="E46"/>
  <c r="D46"/>
  <c r="C46"/>
  <c r="L45"/>
  <c r="F45"/>
  <c r="E45"/>
  <c r="D45"/>
  <c r="C45"/>
  <c r="B45"/>
  <c r="L44"/>
  <c r="F44"/>
  <c r="E44"/>
  <c r="D44"/>
  <c r="C44"/>
  <c r="L43"/>
  <c r="F43"/>
  <c r="E43"/>
  <c r="D43"/>
  <c r="C43"/>
  <c r="L42"/>
  <c r="F42"/>
  <c r="E42"/>
  <c r="D42"/>
  <c r="C42"/>
  <c r="L39"/>
  <c r="F39"/>
  <c r="E39"/>
  <c r="D39"/>
  <c r="C39"/>
  <c r="B39"/>
  <c r="L37"/>
  <c r="F37"/>
  <c r="E37"/>
  <c r="D37"/>
  <c r="C37"/>
  <c r="B37"/>
  <c r="L36"/>
  <c r="F36"/>
  <c r="E36"/>
  <c r="D36"/>
  <c r="C36"/>
  <c r="B36"/>
  <c r="L35"/>
  <c r="F35"/>
  <c r="E35"/>
  <c r="D35"/>
  <c r="C35"/>
  <c r="B35"/>
  <c r="L34"/>
  <c r="F34"/>
  <c r="E34"/>
  <c r="D34"/>
  <c r="C34"/>
  <c r="B34"/>
  <c r="L33"/>
  <c r="F33"/>
  <c r="E33"/>
  <c r="D33"/>
  <c r="C33"/>
  <c r="B33"/>
  <c r="L32"/>
  <c r="F32"/>
  <c r="E32"/>
  <c r="D32"/>
  <c r="C32"/>
  <c r="B32"/>
  <c r="L31"/>
  <c r="F31"/>
  <c r="E31"/>
  <c r="D31"/>
  <c r="C31"/>
  <c r="B31"/>
  <c r="L30"/>
  <c r="F30"/>
  <c r="E30"/>
  <c r="D30"/>
  <c r="C30"/>
  <c r="B30"/>
  <c r="L29"/>
  <c r="F29"/>
  <c r="E29"/>
  <c r="D29"/>
  <c r="C29"/>
  <c r="B29"/>
  <c r="L28"/>
  <c r="F28"/>
  <c r="E28"/>
  <c r="D28"/>
  <c r="C28"/>
  <c r="B28"/>
  <c r="L27"/>
  <c r="F27"/>
  <c r="E27"/>
  <c r="D27"/>
  <c r="C27"/>
  <c r="B27"/>
  <c r="L26"/>
  <c r="F26"/>
  <c r="E26"/>
  <c r="D26"/>
  <c r="C26"/>
  <c r="L25"/>
  <c r="F25"/>
  <c r="E25"/>
  <c r="D25"/>
  <c r="C25"/>
  <c r="B25"/>
  <c r="L24"/>
  <c r="F24"/>
  <c r="E24"/>
  <c r="D24"/>
  <c r="C24"/>
  <c r="L23"/>
  <c r="F23"/>
  <c r="E23"/>
  <c r="D23"/>
  <c r="C23"/>
  <c r="L22"/>
  <c r="F22"/>
  <c r="E22"/>
  <c r="D22"/>
  <c r="C22"/>
  <c r="L21"/>
  <c r="F21"/>
  <c r="E21"/>
  <c r="D21"/>
  <c r="C21"/>
  <c r="L20"/>
  <c r="F20"/>
  <c r="E20"/>
  <c r="D20"/>
  <c r="C20"/>
  <c r="L19"/>
  <c r="F19"/>
  <c r="E19"/>
  <c r="D19"/>
  <c r="C19"/>
  <c r="L18"/>
  <c r="F18"/>
  <c r="E18"/>
  <c r="D18"/>
  <c r="C18"/>
  <c r="L17"/>
  <c r="F17"/>
  <c r="E17"/>
  <c r="D17"/>
  <c r="C17"/>
  <c r="L16"/>
  <c r="F16"/>
  <c r="E16"/>
  <c r="D16"/>
  <c r="C16"/>
  <c r="L15"/>
  <c r="F15"/>
  <c r="E15"/>
  <c r="D15"/>
  <c r="C15"/>
  <c r="L14"/>
  <c r="F14"/>
  <c r="E14"/>
  <c r="D14"/>
  <c r="C14"/>
  <c r="L13"/>
  <c r="F13"/>
  <c r="E13"/>
  <c r="D13"/>
  <c r="C13"/>
  <c r="L12"/>
  <c r="F12"/>
  <c r="E12"/>
  <c r="D12"/>
  <c r="C12"/>
  <c r="L11"/>
  <c r="F11"/>
  <c r="E11"/>
  <c r="D11"/>
  <c r="C11"/>
  <c r="L10"/>
  <c r="F10"/>
  <c r="E10"/>
  <c r="D10"/>
  <c r="C10"/>
  <c r="L9"/>
  <c r="F9"/>
  <c r="E9"/>
  <c r="D9"/>
  <c r="C9"/>
  <c r="L8"/>
  <c r="F8"/>
  <c r="E8"/>
  <c r="D8"/>
  <c r="C8"/>
  <c r="R20" i="55"/>
  <c r="R19"/>
  <c r="R18"/>
  <c r="R13"/>
  <c r="R11"/>
  <c r="R10"/>
  <c r="R9"/>
  <c r="B47" i="56" l="1"/>
  <c r="B51"/>
  <c r="B97"/>
  <c r="B60"/>
  <c r="B70"/>
  <c r="B46"/>
  <c r="B95"/>
  <c r="B89"/>
  <c r="B84"/>
  <c r="B50"/>
  <c r="B56"/>
  <c r="B67"/>
  <c r="B94"/>
  <c r="B52"/>
  <c r="B93"/>
  <c r="B44"/>
  <c r="B58"/>
  <c r="B61"/>
  <c r="B69"/>
  <c r="B90"/>
  <c r="B71"/>
  <c r="B81"/>
  <c r="B22"/>
  <c r="B65"/>
  <c r="B68"/>
  <c r="B92"/>
  <c r="B88"/>
  <c r="B91"/>
  <c r="B87"/>
  <c r="B98"/>
  <c r="B76"/>
  <c r="B86"/>
  <c r="B80"/>
  <c r="B75"/>
  <c r="B82"/>
  <c r="B85"/>
  <c r="B77"/>
  <c r="B74"/>
  <c r="B83"/>
  <c r="B73"/>
  <c r="B72"/>
  <c r="B66"/>
  <c r="B64"/>
  <c r="B63"/>
  <c r="B62"/>
  <c r="B57"/>
  <c r="B53"/>
  <c r="B43"/>
  <c r="B42"/>
  <c r="B24"/>
  <c r="B23"/>
  <c r="B21"/>
  <c r="B26"/>
  <c r="B20"/>
  <c r="B19"/>
  <c r="B18"/>
  <c r="B17"/>
  <c r="B16"/>
  <c r="B15"/>
  <c r="B14"/>
  <c r="B8"/>
  <c r="B12"/>
  <c r="B10"/>
  <c r="B11"/>
  <c r="B13"/>
  <c r="B9"/>
  <c r="R137" i="55"/>
  <c r="E26" i="2"/>
  <c r="E25"/>
  <c r="E23"/>
  <c r="E22"/>
  <c r="E21"/>
  <c r="E20"/>
  <c r="E19"/>
  <c r="E18"/>
  <c r="E17"/>
  <c r="E16"/>
  <c r="E12"/>
  <c r="B7" i="55"/>
  <c r="E15" i="2" l="1"/>
  <c r="B6" i="55"/>
  <c r="A5"/>
  <c r="A1"/>
  <c r="E14" i="2" l="1"/>
  <c r="E11"/>
  <c r="K24"/>
  <c r="K15"/>
  <c r="K13"/>
  <c r="K10"/>
  <c r="E6" i="52" l="1"/>
  <c r="F7" i="53"/>
  <c r="F6"/>
  <c r="A5"/>
  <c r="A1"/>
  <c r="F7" i="49"/>
  <c r="F6"/>
  <c r="A5"/>
  <c r="A1"/>
  <c r="A5" i="52"/>
  <c r="A3"/>
  <c r="A2"/>
  <c r="A1"/>
  <c r="E7"/>
  <c r="E13" i="2" l="1"/>
  <c r="J514" i="53"/>
  <c r="J513" s="1"/>
  <c r="I513"/>
  <c r="H513"/>
  <c r="G513"/>
  <c r="J512"/>
  <c r="J511" s="1"/>
  <c r="J510" s="1"/>
  <c r="I511"/>
  <c r="I510" s="1"/>
  <c r="H511"/>
  <c r="H510" s="1"/>
  <c r="G511"/>
  <c r="G510"/>
  <c r="J509"/>
  <c r="J508" s="1"/>
  <c r="I508"/>
  <c r="H508"/>
  <c r="G508"/>
  <c r="J507"/>
  <c r="J506" s="1"/>
  <c r="I506"/>
  <c r="H506"/>
  <c r="G506"/>
  <c r="J505"/>
  <c r="J504" s="1"/>
  <c r="I504"/>
  <c r="H504"/>
  <c r="G504"/>
  <c r="J503"/>
  <c r="J502" s="1"/>
  <c r="I502"/>
  <c r="H502"/>
  <c r="G502"/>
  <c r="J501"/>
  <c r="I500"/>
  <c r="H500"/>
  <c r="G500"/>
  <c r="J499"/>
  <c r="J498" s="1"/>
  <c r="I498"/>
  <c r="I497" s="1"/>
  <c r="H498"/>
  <c r="G498"/>
  <c r="J496"/>
  <c r="J495" s="1"/>
  <c r="I495"/>
  <c r="H495"/>
  <c r="G495"/>
  <c r="J494"/>
  <c r="I493"/>
  <c r="H493"/>
  <c r="G493"/>
  <c r="J492"/>
  <c r="I491"/>
  <c r="H491"/>
  <c r="G491"/>
  <c r="J490"/>
  <c r="J489" s="1"/>
  <c r="I489"/>
  <c r="H489"/>
  <c r="G489"/>
  <c r="J488"/>
  <c r="I487"/>
  <c r="H487"/>
  <c r="H486" s="1"/>
  <c r="G487"/>
  <c r="G486" s="1"/>
  <c r="J484"/>
  <c r="J483" s="1"/>
  <c r="J478" s="1"/>
  <c r="I483"/>
  <c r="H483"/>
  <c r="G483"/>
  <c r="J482"/>
  <c r="J481" s="1"/>
  <c r="I481"/>
  <c r="H481"/>
  <c r="G481"/>
  <c r="J480"/>
  <c r="J479" s="1"/>
  <c r="I479"/>
  <c r="H479"/>
  <c r="G479"/>
  <c r="J477"/>
  <c r="J476" s="1"/>
  <c r="I476"/>
  <c r="H476"/>
  <c r="G476"/>
  <c r="J475"/>
  <c r="J474"/>
  <c r="J473"/>
  <c r="J472"/>
  <c r="I471"/>
  <c r="H471"/>
  <c r="G471"/>
  <c r="J470"/>
  <c r="J469" s="1"/>
  <c r="I469"/>
  <c r="H469"/>
  <c r="G469"/>
  <c r="J468"/>
  <c r="J467" s="1"/>
  <c r="I467"/>
  <c r="H467"/>
  <c r="G467"/>
  <c r="J466"/>
  <c r="J465" s="1"/>
  <c r="I465"/>
  <c r="H465"/>
  <c r="G465"/>
  <c r="J464"/>
  <c r="J463"/>
  <c r="I462"/>
  <c r="H462"/>
  <c r="G462"/>
  <c r="J461"/>
  <c r="J460" s="1"/>
  <c r="I460"/>
  <c r="H460"/>
  <c r="G460"/>
  <c r="J458"/>
  <c r="J457" s="1"/>
  <c r="I457"/>
  <c r="H457"/>
  <c r="G457"/>
  <c r="J456"/>
  <c r="J455" s="1"/>
  <c r="I455"/>
  <c r="I454" s="1"/>
  <c r="H455"/>
  <c r="G455"/>
  <c r="J453"/>
  <c r="I452"/>
  <c r="H452"/>
  <c r="G452"/>
  <c r="J451"/>
  <c r="J450" s="1"/>
  <c r="I450"/>
  <c r="H450"/>
  <c r="G450"/>
  <c r="J449"/>
  <c r="J448" s="1"/>
  <c r="I448"/>
  <c r="H448"/>
  <c r="G448"/>
  <c r="J447"/>
  <c r="J446" s="1"/>
  <c r="I446"/>
  <c r="H446"/>
  <c r="G446"/>
  <c r="J445"/>
  <c r="J444" s="1"/>
  <c r="I444"/>
  <c r="H444"/>
  <c r="G444"/>
  <c r="J443"/>
  <c r="J442" s="1"/>
  <c r="I442"/>
  <c r="H442"/>
  <c r="G442"/>
  <c r="J441"/>
  <c r="I440"/>
  <c r="H440"/>
  <c r="G440"/>
  <c r="G439" s="1"/>
  <c r="J438"/>
  <c r="J437" s="1"/>
  <c r="I437"/>
  <c r="H437"/>
  <c r="G437"/>
  <c r="J436"/>
  <c r="I435"/>
  <c r="H435"/>
  <c r="G435"/>
  <c r="J434"/>
  <c r="J433" s="1"/>
  <c r="I433"/>
  <c r="H433"/>
  <c r="H432" s="1"/>
  <c r="G433"/>
  <c r="J431"/>
  <c r="I430"/>
  <c r="H430"/>
  <c r="G430"/>
  <c r="J429"/>
  <c r="J428" s="1"/>
  <c r="I428"/>
  <c r="H428"/>
  <c r="G428"/>
  <c r="J427"/>
  <c r="J426" s="1"/>
  <c r="I426"/>
  <c r="H426"/>
  <c r="G426"/>
  <c r="J425"/>
  <c r="J424" s="1"/>
  <c r="I424"/>
  <c r="I423" s="1"/>
  <c r="H424"/>
  <c r="G424"/>
  <c r="J422"/>
  <c r="I421"/>
  <c r="H421"/>
  <c r="G421"/>
  <c r="J420"/>
  <c r="I419"/>
  <c r="H419"/>
  <c r="G419"/>
  <c r="J418"/>
  <c r="J417" s="1"/>
  <c r="I417"/>
  <c r="H417"/>
  <c r="G417"/>
  <c r="J416"/>
  <c r="J415" s="1"/>
  <c r="I415"/>
  <c r="I414" s="1"/>
  <c r="H415"/>
  <c r="H414" s="1"/>
  <c r="G415"/>
  <c r="J413"/>
  <c r="I412"/>
  <c r="H412"/>
  <c r="G412"/>
  <c r="J411"/>
  <c r="J410" s="1"/>
  <c r="I410"/>
  <c r="H410"/>
  <c r="G410"/>
  <c r="J409"/>
  <c r="I408"/>
  <c r="H408"/>
  <c r="G408"/>
  <c r="J407"/>
  <c r="J406" s="1"/>
  <c r="I406"/>
  <c r="H406"/>
  <c r="G406"/>
  <c r="J405"/>
  <c r="J404" s="1"/>
  <c r="I404"/>
  <c r="H404"/>
  <c r="G404"/>
  <c r="G403" s="1"/>
  <c r="J401"/>
  <c r="J400" s="1"/>
  <c r="I400"/>
  <c r="H400"/>
  <c r="G400"/>
  <c r="J399"/>
  <c r="J398" s="1"/>
  <c r="I398"/>
  <c r="H398"/>
  <c r="G398"/>
  <c r="J397"/>
  <c r="J396" s="1"/>
  <c r="I396"/>
  <c r="I395" s="1"/>
  <c r="H396"/>
  <c r="G396"/>
  <c r="J394"/>
  <c r="J393" s="1"/>
  <c r="I393"/>
  <c r="H393"/>
  <c r="G393"/>
  <c r="J392"/>
  <c r="J391" s="1"/>
  <c r="I391"/>
  <c r="H391"/>
  <c r="G391"/>
  <c r="J390"/>
  <c r="J389" s="1"/>
  <c r="I389"/>
  <c r="H389"/>
  <c r="G389"/>
  <c r="J388"/>
  <c r="J387" s="1"/>
  <c r="I387"/>
  <c r="I386" s="1"/>
  <c r="H387"/>
  <c r="H386" s="1"/>
  <c r="G387"/>
  <c r="J385"/>
  <c r="J384" s="1"/>
  <c r="I384"/>
  <c r="H384"/>
  <c r="G384"/>
  <c r="J383"/>
  <c r="J382" s="1"/>
  <c r="I382"/>
  <c r="I379" s="1"/>
  <c r="H382"/>
  <c r="G382"/>
  <c r="J381"/>
  <c r="J380" s="1"/>
  <c r="I380"/>
  <c r="H380"/>
  <c r="G380"/>
  <c r="G379" s="1"/>
  <c r="H379"/>
  <c r="J378"/>
  <c r="J377" s="1"/>
  <c r="I377"/>
  <c r="H377"/>
  <c r="G377"/>
  <c r="J376"/>
  <c r="J375" s="1"/>
  <c r="I375"/>
  <c r="H375"/>
  <c r="G375"/>
  <c r="J374"/>
  <c r="J373" s="1"/>
  <c r="J370" s="1"/>
  <c r="I373"/>
  <c r="H373"/>
  <c r="G373"/>
  <c r="J372"/>
  <c r="J371" s="1"/>
  <c r="I371"/>
  <c r="H371"/>
  <c r="G371"/>
  <c r="G370" s="1"/>
  <c r="J369"/>
  <c r="J368"/>
  <c r="J367"/>
  <c r="I366"/>
  <c r="I365" s="1"/>
  <c r="H366"/>
  <c r="H365" s="1"/>
  <c r="G366"/>
  <c r="G365" s="1"/>
  <c r="J364"/>
  <c r="J363"/>
  <c r="J362"/>
  <c r="I361"/>
  <c r="H361"/>
  <c r="G361"/>
  <c r="J360"/>
  <c r="J359"/>
  <c r="J358"/>
  <c r="I357"/>
  <c r="H357"/>
  <c r="G357"/>
  <c r="J356"/>
  <c r="J355" s="1"/>
  <c r="I355"/>
  <c r="H355"/>
  <c r="G355"/>
  <c r="J353"/>
  <c r="I352"/>
  <c r="H352"/>
  <c r="G352"/>
  <c r="J351"/>
  <c r="I350"/>
  <c r="H350"/>
  <c r="G350"/>
  <c r="J349"/>
  <c r="J348"/>
  <c r="I347"/>
  <c r="H347"/>
  <c r="G347"/>
  <c r="J346"/>
  <c r="J345"/>
  <c r="J344"/>
  <c r="I343"/>
  <c r="H343"/>
  <c r="G343"/>
  <c r="J342"/>
  <c r="J341"/>
  <c r="J340"/>
  <c r="I339"/>
  <c r="H339"/>
  <c r="G339"/>
  <c r="J336"/>
  <c r="J335" s="1"/>
  <c r="I335"/>
  <c r="H335"/>
  <c r="G335"/>
  <c r="J334"/>
  <c r="J333" s="1"/>
  <c r="I333"/>
  <c r="H333"/>
  <c r="G333"/>
  <c r="J332"/>
  <c r="J331" s="1"/>
  <c r="I331"/>
  <c r="H331"/>
  <c r="G331"/>
  <c r="J330"/>
  <c r="J329" s="1"/>
  <c r="I329"/>
  <c r="H329"/>
  <c r="G329"/>
  <c r="J328"/>
  <c r="J327" s="1"/>
  <c r="I327"/>
  <c r="H327"/>
  <c r="G327"/>
  <c r="J326"/>
  <c r="J325" s="1"/>
  <c r="I325"/>
  <c r="H325"/>
  <c r="G325"/>
  <c r="J324"/>
  <c r="J323" s="1"/>
  <c r="I323"/>
  <c r="H323"/>
  <c r="G323"/>
  <c r="J322"/>
  <c r="J321" s="1"/>
  <c r="I321"/>
  <c r="H321"/>
  <c r="G321"/>
  <c r="J320"/>
  <c r="J319" s="1"/>
  <c r="J318" s="1"/>
  <c r="I319"/>
  <c r="H319"/>
  <c r="G319"/>
  <c r="J317"/>
  <c r="J316" s="1"/>
  <c r="I316"/>
  <c r="H316"/>
  <c r="G316"/>
  <c r="J315"/>
  <c r="J314" s="1"/>
  <c r="J313" s="1"/>
  <c r="I314"/>
  <c r="H314"/>
  <c r="G314"/>
  <c r="J312"/>
  <c r="J311"/>
  <c r="J310"/>
  <c r="J309"/>
  <c r="J308"/>
  <c r="J307"/>
  <c r="I306"/>
  <c r="H306"/>
  <c r="G306"/>
  <c r="J305"/>
  <c r="J304"/>
  <c r="J303"/>
  <c r="J302"/>
  <c r="J301"/>
  <c r="J300"/>
  <c r="J299"/>
  <c r="I298"/>
  <c r="H298"/>
  <c r="G298"/>
  <c r="J296"/>
  <c r="J295" s="1"/>
  <c r="I295"/>
  <c r="H295"/>
  <c r="G295"/>
  <c r="J294"/>
  <c r="J293"/>
  <c r="J292"/>
  <c r="J291"/>
  <c r="J290"/>
  <c r="J289"/>
  <c r="J288"/>
  <c r="I287"/>
  <c r="H287"/>
  <c r="G287"/>
  <c r="J286"/>
  <c r="J285"/>
  <c r="J284"/>
  <c r="J283"/>
  <c r="J282"/>
  <c r="J281"/>
  <c r="I280"/>
  <c r="H280"/>
  <c r="G280"/>
  <c r="J279"/>
  <c r="J278"/>
  <c r="J277"/>
  <c r="I276"/>
  <c r="H276"/>
  <c r="G276"/>
  <c r="J275"/>
  <c r="J274"/>
  <c r="J273"/>
  <c r="J272"/>
  <c r="J271"/>
  <c r="I270"/>
  <c r="H270"/>
  <c r="G270"/>
  <c r="G269" s="1"/>
  <c r="J268"/>
  <c r="J267" s="1"/>
  <c r="I267"/>
  <c r="H267"/>
  <c r="G267"/>
  <c r="J266"/>
  <c r="J265" s="1"/>
  <c r="I265"/>
  <c r="H265"/>
  <c r="G265"/>
  <c r="J264"/>
  <c r="J263" s="1"/>
  <c r="I263"/>
  <c r="H263"/>
  <c r="G263"/>
  <c r="J262"/>
  <c r="I261"/>
  <c r="H261"/>
  <c r="G261"/>
  <c r="J260"/>
  <c r="I259"/>
  <c r="H259"/>
  <c r="G259"/>
  <c r="J257"/>
  <c r="J256" s="1"/>
  <c r="I256"/>
  <c r="H256"/>
  <c r="G256"/>
  <c r="J255"/>
  <c r="J254" s="1"/>
  <c r="I254"/>
  <c r="H254"/>
  <c r="G254"/>
  <c r="G253"/>
  <c r="J252"/>
  <c r="J251" s="1"/>
  <c r="I251"/>
  <c r="H251"/>
  <c r="G251"/>
  <c r="J250"/>
  <c r="J249" s="1"/>
  <c r="I249"/>
  <c r="H249"/>
  <c r="G249"/>
  <c r="J248"/>
  <c r="J247" s="1"/>
  <c r="I247"/>
  <c r="H247"/>
  <c r="G247"/>
  <c r="J246"/>
  <c r="J245" s="1"/>
  <c r="I245"/>
  <c r="H245"/>
  <c r="G245"/>
  <c r="J244"/>
  <c r="J243" s="1"/>
  <c r="I243"/>
  <c r="H243"/>
  <c r="G243"/>
  <c r="J242"/>
  <c r="J241" s="1"/>
  <c r="I241"/>
  <c r="H241"/>
  <c r="G241"/>
  <c r="G240" s="1"/>
  <c r="J239"/>
  <c r="J238" s="1"/>
  <c r="I238"/>
  <c r="H238"/>
  <c r="G238"/>
  <c r="J237"/>
  <c r="J236" s="1"/>
  <c r="I236"/>
  <c r="H236"/>
  <c r="G236"/>
  <c r="J235"/>
  <c r="J234" s="1"/>
  <c r="I234"/>
  <c r="H234"/>
  <c r="G234"/>
  <c r="J233"/>
  <c r="J232" s="1"/>
  <c r="I232"/>
  <c r="H232"/>
  <c r="G232"/>
  <c r="J230"/>
  <c r="J229" s="1"/>
  <c r="I229"/>
  <c r="H229"/>
  <c r="G229"/>
  <c r="J228"/>
  <c r="J227"/>
  <c r="J226"/>
  <c r="I225"/>
  <c r="H225"/>
  <c r="G225"/>
  <c r="J224"/>
  <c r="J223" s="1"/>
  <c r="I223"/>
  <c r="H223"/>
  <c r="G223"/>
  <c r="J222"/>
  <c r="J221"/>
  <c r="J220" s="1"/>
  <c r="I220"/>
  <c r="H220"/>
  <c r="G220"/>
  <c r="J217"/>
  <c r="J216"/>
  <c r="J215"/>
  <c r="J214"/>
  <c r="J213"/>
  <c r="I212"/>
  <c r="H212"/>
  <c r="G212"/>
  <c r="J211"/>
  <c r="J210"/>
  <c r="J209"/>
  <c r="I208"/>
  <c r="H208"/>
  <c r="G208"/>
  <c r="J207"/>
  <c r="J206"/>
  <c r="J205"/>
  <c r="J204"/>
  <c r="J203"/>
  <c r="J202"/>
  <c r="I201"/>
  <c r="H201"/>
  <c r="G201"/>
  <c r="J200"/>
  <c r="J199"/>
  <c r="J198"/>
  <c r="J197"/>
  <c r="I196"/>
  <c r="I183" s="1"/>
  <c r="H196"/>
  <c r="G196"/>
  <c r="J195"/>
  <c r="J194"/>
  <c r="J193"/>
  <c r="I192"/>
  <c r="H192"/>
  <c r="G192"/>
  <c r="J191"/>
  <c r="J190" s="1"/>
  <c r="I190"/>
  <c r="H190"/>
  <c r="G190"/>
  <c r="J189"/>
  <c r="J188" s="1"/>
  <c r="I188"/>
  <c r="H188"/>
  <c r="G188"/>
  <c r="J187"/>
  <c r="J186" s="1"/>
  <c r="I186"/>
  <c r="H186"/>
  <c r="G186"/>
  <c r="J185"/>
  <c r="J184" s="1"/>
  <c r="I184"/>
  <c r="H184"/>
  <c r="G184"/>
  <c r="J182"/>
  <c r="J181" s="1"/>
  <c r="I181"/>
  <c r="H181"/>
  <c r="G181"/>
  <c r="J180"/>
  <c r="J179"/>
  <c r="J178"/>
  <c r="J177"/>
  <c r="J176"/>
  <c r="J175"/>
  <c r="I174"/>
  <c r="H174"/>
  <c r="G174"/>
  <c r="J173"/>
  <c r="J172"/>
  <c r="J171"/>
  <c r="J170"/>
  <c r="J169"/>
  <c r="J168"/>
  <c r="J167"/>
  <c r="I166"/>
  <c r="H166"/>
  <c r="G166"/>
  <c r="J164"/>
  <c r="J163" s="1"/>
  <c r="I163"/>
  <c r="H163"/>
  <c r="G163"/>
  <c r="J162"/>
  <c r="I161"/>
  <c r="H161"/>
  <c r="G161"/>
  <c r="J160"/>
  <c r="J159" s="1"/>
  <c r="I159"/>
  <c r="H159"/>
  <c r="G159"/>
  <c r="J158"/>
  <c r="J157" s="1"/>
  <c r="I157"/>
  <c r="H157"/>
  <c r="G157"/>
  <c r="J156"/>
  <c r="J155" s="1"/>
  <c r="I155"/>
  <c r="H155"/>
  <c r="G155"/>
  <c r="J154"/>
  <c r="J153" s="1"/>
  <c r="I153"/>
  <c r="H153"/>
  <c r="G153"/>
  <c r="J152"/>
  <c r="J151" s="1"/>
  <c r="I151"/>
  <c r="H151"/>
  <c r="G151"/>
  <c r="J150"/>
  <c r="J149" s="1"/>
  <c r="I149"/>
  <c r="H149"/>
  <c r="G149"/>
  <c r="J148"/>
  <c r="J147" s="1"/>
  <c r="I147"/>
  <c r="H147"/>
  <c r="G147"/>
  <c r="J145"/>
  <c r="J144" s="1"/>
  <c r="I144"/>
  <c r="H144"/>
  <c r="G144"/>
  <c r="J143"/>
  <c r="J142" s="1"/>
  <c r="I142"/>
  <c r="H142"/>
  <c r="G142"/>
  <c r="J141"/>
  <c r="J140" s="1"/>
  <c r="I140"/>
  <c r="H140"/>
  <c r="G140"/>
  <c r="J139"/>
  <c r="J138" s="1"/>
  <c r="I138"/>
  <c r="H138"/>
  <c r="G138"/>
  <c r="J137"/>
  <c r="J136" s="1"/>
  <c r="I136"/>
  <c r="H136"/>
  <c r="G136"/>
  <c r="J135"/>
  <c r="J134"/>
  <c r="J133"/>
  <c r="J132"/>
  <c r="J131"/>
  <c r="I130"/>
  <c r="H130"/>
  <c r="G130"/>
  <c r="J129"/>
  <c r="J128" s="1"/>
  <c r="I128"/>
  <c r="H128"/>
  <c r="G128"/>
  <c r="J127"/>
  <c r="J126" s="1"/>
  <c r="I126"/>
  <c r="H126"/>
  <c r="H125" s="1"/>
  <c r="G126"/>
  <c r="J124"/>
  <c r="J123" s="1"/>
  <c r="I123"/>
  <c r="H123"/>
  <c r="G123"/>
  <c r="J122"/>
  <c r="I121"/>
  <c r="H121"/>
  <c r="G121"/>
  <c r="J120"/>
  <c r="J119" s="1"/>
  <c r="I119"/>
  <c r="I116" s="1"/>
  <c r="H119"/>
  <c r="G119"/>
  <c r="J118"/>
  <c r="I117"/>
  <c r="H117"/>
  <c r="G117"/>
  <c r="J115"/>
  <c r="J114" s="1"/>
  <c r="J111" s="1"/>
  <c r="I114"/>
  <c r="H114"/>
  <c r="G114"/>
  <c r="J113"/>
  <c r="J112" s="1"/>
  <c r="I112"/>
  <c r="H112"/>
  <c r="H111" s="1"/>
  <c r="G112"/>
  <c r="G111" s="1"/>
  <c r="J110"/>
  <c r="J109" s="1"/>
  <c r="I109"/>
  <c r="H109"/>
  <c r="G109"/>
  <c r="J108"/>
  <c r="J107" s="1"/>
  <c r="I107"/>
  <c r="H107"/>
  <c r="G107"/>
  <c r="J105"/>
  <c r="J104" s="1"/>
  <c r="I104"/>
  <c r="H104"/>
  <c r="G104"/>
  <c r="J103"/>
  <c r="J102" s="1"/>
  <c r="I102"/>
  <c r="H102"/>
  <c r="G102"/>
  <c r="J101"/>
  <c r="J100"/>
  <c r="I99"/>
  <c r="H99"/>
  <c r="G99"/>
  <c r="J98"/>
  <c r="J97" s="1"/>
  <c r="I97"/>
  <c r="H97"/>
  <c r="G97"/>
  <c r="J96"/>
  <c r="J95" s="1"/>
  <c r="I95"/>
  <c r="H95"/>
  <c r="G95"/>
  <c r="J94"/>
  <c r="J93" s="1"/>
  <c r="I93"/>
  <c r="H93"/>
  <c r="G93"/>
  <c r="J92"/>
  <c r="J91" s="1"/>
  <c r="I91"/>
  <c r="H91"/>
  <c r="G91"/>
  <c r="J90"/>
  <c r="J89" s="1"/>
  <c r="I89"/>
  <c r="H89"/>
  <c r="G89"/>
  <c r="J86"/>
  <c r="J85" s="1"/>
  <c r="I85"/>
  <c r="H85"/>
  <c r="G85"/>
  <c r="J84"/>
  <c r="J83" s="1"/>
  <c r="I83"/>
  <c r="H83"/>
  <c r="G83"/>
  <c r="J82"/>
  <c r="J81" s="1"/>
  <c r="I81"/>
  <c r="H81"/>
  <c r="G81"/>
  <c r="J80"/>
  <c r="J79" s="1"/>
  <c r="I79"/>
  <c r="I78" s="1"/>
  <c r="H79"/>
  <c r="G79"/>
  <c r="J77"/>
  <c r="J76"/>
  <c r="J75"/>
  <c r="J74"/>
  <c r="I73"/>
  <c r="H73"/>
  <c r="G73"/>
  <c r="J72"/>
  <c r="I71"/>
  <c r="I70" s="1"/>
  <c r="H71"/>
  <c r="H70" s="1"/>
  <c r="G71"/>
  <c r="J69"/>
  <c r="J68"/>
  <c r="I67"/>
  <c r="H67"/>
  <c r="G67"/>
  <c r="J66"/>
  <c r="J64" s="1"/>
  <c r="J65"/>
  <c r="I64"/>
  <c r="H64"/>
  <c r="G64"/>
  <c r="J62"/>
  <c r="J61" s="1"/>
  <c r="I61"/>
  <c r="H61"/>
  <c r="G61"/>
  <c r="G47" s="1"/>
  <c r="J60"/>
  <c r="J59"/>
  <c r="J58"/>
  <c r="J57"/>
  <c r="J56"/>
  <c r="J55"/>
  <c r="J54"/>
  <c r="J53"/>
  <c r="J52"/>
  <c r="J51"/>
  <c r="I50"/>
  <c r="H50"/>
  <c r="G50"/>
  <c r="J49"/>
  <c r="J48" s="1"/>
  <c r="I48"/>
  <c r="H48"/>
  <c r="H47" s="1"/>
  <c r="G48"/>
  <c r="J46"/>
  <c r="I45"/>
  <c r="H45"/>
  <c r="G45"/>
  <c r="J44"/>
  <c r="J43"/>
  <c r="J42"/>
  <c r="J41"/>
  <c r="I40"/>
  <c r="H40"/>
  <c r="G40"/>
  <c r="J39"/>
  <c r="J38" s="1"/>
  <c r="I38"/>
  <c r="H38"/>
  <c r="G38"/>
  <c r="J37"/>
  <c r="J36" s="1"/>
  <c r="I36"/>
  <c r="H36"/>
  <c r="G36"/>
  <c r="J35"/>
  <c r="J34"/>
  <c r="J33"/>
  <c r="J32"/>
  <c r="J31"/>
  <c r="J30"/>
  <c r="J29"/>
  <c r="I28"/>
  <c r="H28"/>
  <c r="G28"/>
  <c r="J27"/>
  <c r="J26"/>
  <c r="J25"/>
  <c r="J24"/>
  <c r="J23"/>
  <c r="J22"/>
  <c r="I21"/>
  <c r="H21"/>
  <c r="G21"/>
  <c r="G13"/>
  <c r="G12"/>
  <c r="G11"/>
  <c r="G9"/>
  <c r="N514" i="49"/>
  <c r="N513" s="1"/>
  <c r="N512"/>
  <c r="N509"/>
  <c r="N508" s="1"/>
  <c r="N507"/>
  <c r="N505"/>
  <c r="N504" s="1"/>
  <c r="N503"/>
  <c r="N501"/>
  <c r="N500" s="1"/>
  <c r="N499"/>
  <c r="N498" s="1"/>
  <c r="N496"/>
  <c r="N495" s="1"/>
  <c r="N494"/>
  <c r="N492"/>
  <c r="N491" s="1"/>
  <c r="N490"/>
  <c r="N489" s="1"/>
  <c r="N488"/>
  <c r="N487" s="1"/>
  <c r="N484"/>
  <c r="N482"/>
  <c r="N481" s="1"/>
  <c r="N480"/>
  <c r="N479" s="1"/>
  <c r="N477"/>
  <c r="N476" s="1"/>
  <c r="N475"/>
  <c r="N474"/>
  <c r="N473"/>
  <c r="N472"/>
  <c r="N471" s="1"/>
  <c r="N470"/>
  <c r="N468"/>
  <c r="N466"/>
  <c r="N464"/>
  <c r="N462" s="1"/>
  <c r="N463"/>
  <c r="N461"/>
  <c r="N460" s="1"/>
  <c r="N458"/>
  <c r="N456"/>
  <c r="N455" s="1"/>
  <c r="N453"/>
  <c r="N452" s="1"/>
  <c r="N451"/>
  <c r="N450" s="1"/>
  <c r="N449"/>
  <c r="N448" s="1"/>
  <c r="N447"/>
  <c r="N446" s="1"/>
  <c r="N445"/>
  <c r="N444" s="1"/>
  <c r="N443"/>
  <c r="N441"/>
  <c r="N440" s="1"/>
  <c r="N438"/>
  <c r="N437" s="1"/>
  <c r="N436"/>
  <c r="N435" s="1"/>
  <c r="N434"/>
  <c r="N431"/>
  <c r="N430" s="1"/>
  <c r="N429"/>
  <c r="N428" s="1"/>
  <c r="N427"/>
  <c r="N426" s="1"/>
  <c r="N425"/>
  <c r="N422"/>
  <c r="N421" s="1"/>
  <c r="N420"/>
  <c r="N419" s="1"/>
  <c r="N418"/>
  <c r="N417" s="1"/>
  <c r="N416"/>
  <c r="N413"/>
  <c r="N412" s="1"/>
  <c r="N411"/>
  <c r="N410" s="1"/>
  <c r="N409"/>
  <c r="N408" s="1"/>
  <c r="N407"/>
  <c r="N405"/>
  <c r="N404" s="1"/>
  <c r="N401"/>
  <c r="N400" s="1"/>
  <c r="N399"/>
  <c r="N398" s="1"/>
  <c r="N397"/>
  <c r="N396" s="1"/>
  <c r="N394"/>
  <c r="N392"/>
  <c r="N391" s="1"/>
  <c r="N390"/>
  <c r="N389" s="1"/>
  <c r="N388"/>
  <c r="N387" s="1"/>
  <c r="N385"/>
  <c r="N384" s="1"/>
  <c r="N383"/>
  <c r="N382" s="1"/>
  <c r="N381"/>
  <c r="N380" s="1"/>
  <c r="N378"/>
  <c r="N377" s="1"/>
  <c r="N376"/>
  <c r="N374"/>
  <c r="N373" s="1"/>
  <c r="N372"/>
  <c r="N369"/>
  <c r="N368"/>
  <c r="N367"/>
  <c r="N366" s="1"/>
  <c r="N365" s="1"/>
  <c r="N364"/>
  <c r="N363"/>
  <c r="N362"/>
  <c r="N360"/>
  <c r="N357" s="1"/>
  <c r="N359"/>
  <c r="N358"/>
  <c r="N356"/>
  <c r="N355" s="1"/>
  <c r="N353"/>
  <c r="N352" s="1"/>
  <c r="N351"/>
  <c r="N349"/>
  <c r="N348"/>
  <c r="N346"/>
  <c r="N345"/>
  <c r="N344"/>
  <c r="N342"/>
  <c r="N341"/>
  <c r="N339" s="1"/>
  <c r="N340"/>
  <c r="N336"/>
  <c r="N335" s="1"/>
  <c r="N334"/>
  <c r="N333" s="1"/>
  <c r="N332"/>
  <c r="N331" s="1"/>
  <c r="N330"/>
  <c r="N328"/>
  <c r="N327" s="1"/>
  <c r="N326"/>
  <c r="N325" s="1"/>
  <c r="N324"/>
  <c r="N323" s="1"/>
  <c r="N318" s="1"/>
  <c r="N322"/>
  <c r="N321" s="1"/>
  <c r="N320"/>
  <c r="N319" s="1"/>
  <c r="N317"/>
  <c r="N316" s="1"/>
  <c r="N315"/>
  <c r="N314" s="1"/>
  <c r="N313" s="1"/>
  <c r="N312"/>
  <c r="N311"/>
  <c r="N310"/>
  <c r="N309"/>
  <c r="N308"/>
  <c r="N307"/>
  <c r="N305"/>
  <c r="N304"/>
  <c r="N303"/>
  <c r="N302"/>
  <c r="N301"/>
  <c r="N300"/>
  <c r="N299"/>
  <c r="N296"/>
  <c r="N294"/>
  <c r="N293"/>
  <c r="N292"/>
  <c r="N291"/>
  <c r="N290"/>
  <c r="N289"/>
  <c r="N288"/>
  <c r="N286"/>
  <c r="N285"/>
  <c r="N284"/>
  <c r="N283"/>
  <c r="N282"/>
  <c r="N281"/>
  <c r="N279"/>
  <c r="N278"/>
  <c r="N277"/>
  <c r="N275"/>
  <c r="N274"/>
  <c r="N273"/>
  <c r="N272"/>
  <c r="N271"/>
  <c r="N268"/>
  <c r="N267" s="1"/>
  <c r="N266"/>
  <c r="N265" s="1"/>
  <c r="N264"/>
  <c r="N263" s="1"/>
  <c r="N262"/>
  <c r="N260"/>
  <c r="N259" s="1"/>
  <c r="N257"/>
  <c r="N255"/>
  <c r="N254" s="1"/>
  <c r="N252"/>
  <c r="N251" s="1"/>
  <c r="N250"/>
  <c r="N249" s="1"/>
  <c r="N248"/>
  <c r="N247" s="1"/>
  <c r="N246"/>
  <c r="N245" s="1"/>
  <c r="N244"/>
  <c r="N243" s="1"/>
  <c r="N242"/>
  <c r="N241" s="1"/>
  <c r="N239"/>
  <c r="N237"/>
  <c r="N236" s="1"/>
  <c r="N235"/>
  <c r="N234" s="1"/>
  <c r="N233"/>
  <c r="N232" s="1"/>
  <c r="N230"/>
  <c r="N229" s="1"/>
  <c r="N228"/>
  <c r="N227"/>
  <c r="N226"/>
  <c r="N225" s="1"/>
  <c r="N224"/>
  <c r="N223" s="1"/>
  <c r="N222"/>
  <c r="N221"/>
  <c r="N220" s="1"/>
  <c r="N217"/>
  <c r="N216"/>
  <c r="N215"/>
  <c r="N214"/>
  <c r="N213"/>
  <c r="N211"/>
  <c r="N210"/>
  <c r="N209"/>
  <c r="N208" s="1"/>
  <c r="N207"/>
  <c r="N206"/>
  <c r="N205"/>
  <c r="N204"/>
  <c r="N203"/>
  <c r="N202"/>
  <c r="N200"/>
  <c r="N199"/>
  <c r="N198"/>
  <c r="N197"/>
  <c r="N195"/>
  <c r="N194"/>
  <c r="N193"/>
  <c r="N191"/>
  <c r="N189"/>
  <c r="N188" s="1"/>
  <c r="N187"/>
  <c r="N186" s="1"/>
  <c r="N185"/>
  <c r="N184" s="1"/>
  <c r="N182"/>
  <c r="N181" s="1"/>
  <c r="N180"/>
  <c r="N179"/>
  <c r="N178"/>
  <c r="N177"/>
  <c r="N176"/>
  <c r="N175"/>
  <c r="N173"/>
  <c r="N172"/>
  <c r="N171"/>
  <c r="N170"/>
  <c r="N169"/>
  <c r="N168"/>
  <c r="N167"/>
  <c r="N164"/>
  <c r="N163" s="1"/>
  <c r="N162"/>
  <c r="N161" s="1"/>
  <c r="N160"/>
  <c r="N158"/>
  <c r="N157" s="1"/>
  <c r="N156"/>
  <c r="N155" s="1"/>
  <c r="N154"/>
  <c r="N153" s="1"/>
  <c r="N152"/>
  <c r="N150"/>
  <c r="N149" s="1"/>
  <c r="N148"/>
  <c r="N147" s="1"/>
  <c r="N145"/>
  <c r="N144" s="1"/>
  <c r="N143"/>
  <c r="N142" s="1"/>
  <c r="N141"/>
  <c r="N140" s="1"/>
  <c r="N139"/>
  <c r="N138" s="1"/>
  <c r="N137"/>
  <c r="N136" s="1"/>
  <c r="N135"/>
  <c r="N134"/>
  <c r="N133"/>
  <c r="N132"/>
  <c r="N131"/>
  <c r="N129"/>
  <c r="N128" s="1"/>
  <c r="N127"/>
  <c r="N126" s="1"/>
  <c r="N124"/>
  <c r="N123" s="1"/>
  <c r="N122"/>
  <c r="N121" s="1"/>
  <c r="N120"/>
  <c r="N119" s="1"/>
  <c r="N118"/>
  <c r="N117" s="1"/>
  <c r="N115"/>
  <c r="N114" s="1"/>
  <c r="N113"/>
  <c r="N112" s="1"/>
  <c r="N110"/>
  <c r="N109" s="1"/>
  <c r="N108"/>
  <c r="N107" s="1"/>
  <c r="N105"/>
  <c r="N104" s="1"/>
  <c r="N103"/>
  <c r="N102" s="1"/>
  <c r="N101"/>
  <c r="N100"/>
  <c r="N98"/>
  <c r="N97" s="1"/>
  <c r="N96"/>
  <c r="N94"/>
  <c r="N93" s="1"/>
  <c r="N92"/>
  <c r="N90"/>
  <c r="N89" s="1"/>
  <c r="N86"/>
  <c r="N85" s="1"/>
  <c r="N84"/>
  <c r="N83" s="1"/>
  <c r="N82"/>
  <c r="N81" s="1"/>
  <c r="N80"/>
  <c r="N79" s="1"/>
  <c r="N77"/>
  <c r="N76"/>
  <c r="N75"/>
  <c r="N74"/>
  <c r="N72"/>
  <c r="N71" s="1"/>
  <c r="N69"/>
  <c r="N68"/>
  <c r="N66"/>
  <c r="N65"/>
  <c r="N62"/>
  <c r="N61" s="1"/>
  <c r="N60"/>
  <c r="N59"/>
  <c r="N58"/>
  <c r="N57"/>
  <c r="N56"/>
  <c r="N55"/>
  <c r="N54"/>
  <c r="N53"/>
  <c r="N52"/>
  <c r="N51"/>
  <c r="N49"/>
  <c r="N48" s="1"/>
  <c r="N46"/>
  <c r="N45" s="1"/>
  <c r="N44"/>
  <c r="N43"/>
  <c r="N42"/>
  <c r="N41"/>
  <c r="N39"/>
  <c r="N38" s="1"/>
  <c r="N37"/>
  <c r="N36" s="1"/>
  <c r="N35"/>
  <c r="N34"/>
  <c r="N33"/>
  <c r="N32"/>
  <c r="N31"/>
  <c r="N30"/>
  <c r="N29"/>
  <c r="N27"/>
  <c r="N26"/>
  <c r="N25"/>
  <c r="N24"/>
  <c r="N23"/>
  <c r="N22"/>
  <c r="G12"/>
  <c r="G13"/>
  <c r="G11"/>
  <c r="G9"/>
  <c r="H21"/>
  <c r="I21"/>
  <c r="J21"/>
  <c r="K21"/>
  <c r="L21"/>
  <c r="M21"/>
  <c r="H28"/>
  <c r="I28"/>
  <c r="J28"/>
  <c r="K28"/>
  <c r="L28"/>
  <c r="M28"/>
  <c r="H36"/>
  <c r="I36"/>
  <c r="J36"/>
  <c r="K36"/>
  <c r="L36"/>
  <c r="M36"/>
  <c r="H38"/>
  <c r="I38"/>
  <c r="J38"/>
  <c r="K38"/>
  <c r="L38"/>
  <c r="M38"/>
  <c r="H40"/>
  <c r="I40"/>
  <c r="J40"/>
  <c r="K40"/>
  <c r="L40"/>
  <c r="M40"/>
  <c r="H45"/>
  <c r="I45"/>
  <c r="J45"/>
  <c r="K45"/>
  <c r="L45"/>
  <c r="M45"/>
  <c r="H48"/>
  <c r="I48"/>
  <c r="J48"/>
  <c r="K48"/>
  <c r="L48"/>
  <c r="M48"/>
  <c r="H50"/>
  <c r="I50"/>
  <c r="J50"/>
  <c r="K50"/>
  <c r="L50"/>
  <c r="M50"/>
  <c r="H61"/>
  <c r="I61"/>
  <c r="J61"/>
  <c r="K61"/>
  <c r="L61"/>
  <c r="M61"/>
  <c r="H64"/>
  <c r="I64"/>
  <c r="J64"/>
  <c r="K64"/>
  <c r="L64"/>
  <c r="L63" s="1"/>
  <c r="M64"/>
  <c r="H67"/>
  <c r="I67"/>
  <c r="J67"/>
  <c r="K67"/>
  <c r="L67"/>
  <c r="M67"/>
  <c r="H71"/>
  <c r="I71"/>
  <c r="J71"/>
  <c r="K71"/>
  <c r="L71"/>
  <c r="M71"/>
  <c r="H73"/>
  <c r="I73"/>
  <c r="J73"/>
  <c r="J70" s="1"/>
  <c r="K73"/>
  <c r="L73"/>
  <c r="M73"/>
  <c r="M70" s="1"/>
  <c r="H79"/>
  <c r="I79"/>
  <c r="J79"/>
  <c r="K79"/>
  <c r="L79"/>
  <c r="M79"/>
  <c r="H81"/>
  <c r="I81"/>
  <c r="J81"/>
  <c r="K81"/>
  <c r="L81"/>
  <c r="M81"/>
  <c r="H83"/>
  <c r="I83"/>
  <c r="J83"/>
  <c r="K83"/>
  <c r="L83"/>
  <c r="M83"/>
  <c r="H85"/>
  <c r="I85"/>
  <c r="J85"/>
  <c r="K85"/>
  <c r="L85"/>
  <c r="M85"/>
  <c r="H89"/>
  <c r="I89"/>
  <c r="J89"/>
  <c r="K89"/>
  <c r="L89"/>
  <c r="M89"/>
  <c r="H91"/>
  <c r="I91"/>
  <c r="J91"/>
  <c r="K91"/>
  <c r="L91"/>
  <c r="M91"/>
  <c r="H93"/>
  <c r="I93"/>
  <c r="J93"/>
  <c r="K93"/>
  <c r="L93"/>
  <c r="M93"/>
  <c r="H95"/>
  <c r="I95"/>
  <c r="J95"/>
  <c r="K95"/>
  <c r="L95"/>
  <c r="M95"/>
  <c r="N95"/>
  <c r="H97"/>
  <c r="I97"/>
  <c r="J97"/>
  <c r="K97"/>
  <c r="L97"/>
  <c r="M97"/>
  <c r="H99"/>
  <c r="I99"/>
  <c r="J99"/>
  <c r="K99"/>
  <c r="L99"/>
  <c r="M99"/>
  <c r="H102"/>
  <c r="I102"/>
  <c r="J102"/>
  <c r="K102"/>
  <c r="L102"/>
  <c r="M102"/>
  <c r="H104"/>
  <c r="I104"/>
  <c r="J104"/>
  <c r="K104"/>
  <c r="L104"/>
  <c r="M104"/>
  <c r="H107"/>
  <c r="I107"/>
  <c r="J107"/>
  <c r="J106" s="1"/>
  <c r="K107"/>
  <c r="L107"/>
  <c r="M107"/>
  <c r="H109"/>
  <c r="I109"/>
  <c r="J109"/>
  <c r="K109"/>
  <c r="L109"/>
  <c r="M109"/>
  <c r="H112"/>
  <c r="I112"/>
  <c r="J112"/>
  <c r="J111" s="1"/>
  <c r="K112"/>
  <c r="L112"/>
  <c r="M112"/>
  <c r="H114"/>
  <c r="I114"/>
  <c r="J114"/>
  <c r="K114"/>
  <c r="L114"/>
  <c r="M114"/>
  <c r="H117"/>
  <c r="I117"/>
  <c r="J117"/>
  <c r="K117"/>
  <c r="L117"/>
  <c r="M117"/>
  <c r="H119"/>
  <c r="I119"/>
  <c r="J119"/>
  <c r="K119"/>
  <c r="L119"/>
  <c r="M119"/>
  <c r="H121"/>
  <c r="I121"/>
  <c r="J121"/>
  <c r="K121"/>
  <c r="L121"/>
  <c r="M121"/>
  <c r="H123"/>
  <c r="I123"/>
  <c r="J123"/>
  <c r="K123"/>
  <c r="L123"/>
  <c r="M123"/>
  <c r="H126"/>
  <c r="I126"/>
  <c r="J126"/>
  <c r="K126"/>
  <c r="L126"/>
  <c r="M126"/>
  <c r="H128"/>
  <c r="I128"/>
  <c r="J128"/>
  <c r="K128"/>
  <c r="L128"/>
  <c r="M128"/>
  <c r="H130"/>
  <c r="I130"/>
  <c r="J130"/>
  <c r="K130"/>
  <c r="L130"/>
  <c r="M130"/>
  <c r="H136"/>
  <c r="I136"/>
  <c r="J136"/>
  <c r="K136"/>
  <c r="L136"/>
  <c r="M136"/>
  <c r="H138"/>
  <c r="I138"/>
  <c r="J138"/>
  <c r="K138"/>
  <c r="L138"/>
  <c r="M138"/>
  <c r="H140"/>
  <c r="I140"/>
  <c r="J140"/>
  <c r="K140"/>
  <c r="L140"/>
  <c r="M140"/>
  <c r="H142"/>
  <c r="I142"/>
  <c r="J142"/>
  <c r="K142"/>
  <c r="L142"/>
  <c r="M142"/>
  <c r="H144"/>
  <c r="I144"/>
  <c r="J144"/>
  <c r="K144"/>
  <c r="L144"/>
  <c r="M144"/>
  <c r="H147"/>
  <c r="I147"/>
  <c r="J147"/>
  <c r="K147"/>
  <c r="L147"/>
  <c r="M147"/>
  <c r="H149"/>
  <c r="I149"/>
  <c r="J149"/>
  <c r="K149"/>
  <c r="L149"/>
  <c r="M149"/>
  <c r="H151"/>
  <c r="I151"/>
  <c r="J151"/>
  <c r="K151"/>
  <c r="L151"/>
  <c r="M151"/>
  <c r="N151"/>
  <c r="H153"/>
  <c r="I153"/>
  <c r="J153"/>
  <c r="K153"/>
  <c r="L153"/>
  <c r="M153"/>
  <c r="H155"/>
  <c r="I155"/>
  <c r="J155"/>
  <c r="K155"/>
  <c r="L155"/>
  <c r="M155"/>
  <c r="H157"/>
  <c r="I157"/>
  <c r="J157"/>
  <c r="K157"/>
  <c r="L157"/>
  <c r="M157"/>
  <c r="H159"/>
  <c r="I159"/>
  <c r="J159"/>
  <c r="K159"/>
  <c r="L159"/>
  <c r="M159"/>
  <c r="H161"/>
  <c r="I161"/>
  <c r="J161"/>
  <c r="K161"/>
  <c r="L161"/>
  <c r="M161"/>
  <c r="H163"/>
  <c r="I163"/>
  <c r="J163"/>
  <c r="K163"/>
  <c r="L163"/>
  <c r="M163"/>
  <c r="H166"/>
  <c r="I166"/>
  <c r="J166"/>
  <c r="K166"/>
  <c r="L166"/>
  <c r="M166"/>
  <c r="H174"/>
  <c r="I174"/>
  <c r="J174"/>
  <c r="K174"/>
  <c r="L174"/>
  <c r="M174"/>
  <c r="H181"/>
  <c r="I181"/>
  <c r="J181"/>
  <c r="K181"/>
  <c r="L181"/>
  <c r="M181"/>
  <c r="H184"/>
  <c r="I184"/>
  <c r="J184"/>
  <c r="K184"/>
  <c r="L184"/>
  <c r="M184"/>
  <c r="H186"/>
  <c r="I186"/>
  <c r="J186"/>
  <c r="K186"/>
  <c r="K183" s="1"/>
  <c r="L186"/>
  <c r="M186"/>
  <c r="H188"/>
  <c r="I188"/>
  <c r="J188"/>
  <c r="K188"/>
  <c r="L188"/>
  <c r="M188"/>
  <c r="H190"/>
  <c r="I190"/>
  <c r="J190"/>
  <c r="K190"/>
  <c r="L190"/>
  <c r="M190"/>
  <c r="N190"/>
  <c r="H192"/>
  <c r="I192"/>
  <c r="J192"/>
  <c r="K192"/>
  <c r="L192"/>
  <c r="M192"/>
  <c r="H196"/>
  <c r="I196"/>
  <c r="J196"/>
  <c r="K196"/>
  <c r="L196"/>
  <c r="M196"/>
  <c r="H201"/>
  <c r="I201"/>
  <c r="J201"/>
  <c r="K201"/>
  <c r="L201"/>
  <c r="M201"/>
  <c r="H208"/>
  <c r="I208"/>
  <c r="J208"/>
  <c r="K208"/>
  <c r="L208"/>
  <c r="M208"/>
  <c r="H212"/>
  <c r="I212"/>
  <c r="J212"/>
  <c r="K212"/>
  <c r="L212"/>
  <c r="M212"/>
  <c r="H220"/>
  <c r="I220"/>
  <c r="J220"/>
  <c r="K220"/>
  <c r="L220"/>
  <c r="M220"/>
  <c r="H223"/>
  <c r="I223"/>
  <c r="J223"/>
  <c r="K223"/>
  <c r="L223"/>
  <c r="M223"/>
  <c r="M219" s="1"/>
  <c r="H225"/>
  <c r="I225"/>
  <c r="J225"/>
  <c r="K225"/>
  <c r="L225"/>
  <c r="M225"/>
  <c r="H229"/>
  <c r="H219" s="1"/>
  <c r="I229"/>
  <c r="J229"/>
  <c r="K229"/>
  <c r="L229"/>
  <c r="M229"/>
  <c r="H232"/>
  <c r="I232"/>
  <c r="J232"/>
  <c r="K232"/>
  <c r="K231" s="1"/>
  <c r="L232"/>
  <c r="M232"/>
  <c r="H234"/>
  <c r="I234"/>
  <c r="J234"/>
  <c r="K234"/>
  <c r="L234"/>
  <c r="M234"/>
  <c r="H236"/>
  <c r="I236"/>
  <c r="J236"/>
  <c r="K236"/>
  <c r="L236"/>
  <c r="M236"/>
  <c r="H238"/>
  <c r="I238"/>
  <c r="J238"/>
  <c r="K238"/>
  <c r="L238"/>
  <c r="M238"/>
  <c r="N238"/>
  <c r="H241"/>
  <c r="I241"/>
  <c r="J241"/>
  <c r="K241"/>
  <c r="L241"/>
  <c r="M241"/>
  <c r="H243"/>
  <c r="I243"/>
  <c r="J243"/>
  <c r="K243"/>
  <c r="L243"/>
  <c r="M243"/>
  <c r="H245"/>
  <c r="I245"/>
  <c r="J245"/>
  <c r="K245"/>
  <c r="L245"/>
  <c r="M245"/>
  <c r="H247"/>
  <c r="I247"/>
  <c r="J247"/>
  <c r="K247"/>
  <c r="L247"/>
  <c r="M247"/>
  <c r="H249"/>
  <c r="I249"/>
  <c r="J249"/>
  <c r="K249"/>
  <c r="L249"/>
  <c r="M249"/>
  <c r="H251"/>
  <c r="I251"/>
  <c r="J251"/>
  <c r="K251"/>
  <c r="L251"/>
  <c r="M251"/>
  <c r="H254"/>
  <c r="I254"/>
  <c r="J254"/>
  <c r="K254"/>
  <c r="L254"/>
  <c r="M254"/>
  <c r="H256"/>
  <c r="H253" s="1"/>
  <c r="I256"/>
  <c r="J256"/>
  <c r="K256"/>
  <c r="L256"/>
  <c r="M256"/>
  <c r="N256"/>
  <c r="N253" s="1"/>
  <c r="H259"/>
  <c r="I259"/>
  <c r="J259"/>
  <c r="K259"/>
  <c r="L259"/>
  <c r="M259"/>
  <c r="H261"/>
  <c r="I261"/>
  <c r="J261"/>
  <c r="K261"/>
  <c r="L261"/>
  <c r="M261"/>
  <c r="N261"/>
  <c r="H263"/>
  <c r="I263"/>
  <c r="J263"/>
  <c r="K263"/>
  <c r="L263"/>
  <c r="M263"/>
  <c r="H265"/>
  <c r="I265"/>
  <c r="J265"/>
  <c r="K265"/>
  <c r="L265"/>
  <c r="M265"/>
  <c r="H267"/>
  <c r="I267"/>
  <c r="J267"/>
  <c r="K267"/>
  <c r="L267"/>
  <c r="M267"/>
  <c r="H270"/>
  <c r="I270"/>
  <c r="J270"/>
  <c r="J269" s="1"/>
  <c r="K270"/>
  <c r="L270"/>
  <c r="M270"/>
  <c r="H276"/>
  <c r="I276"/>
  <c r="J276"/>
  <c r="K276"/>
  <c r="L276"/>
  <c r="M276"/>
  <c r="H280"/>
  <c r="I280"/>
  <c r="J280"/>
  <c r="K280"/>
  <c r="L280"/>
  <c r="M280"/>
  <c r="H287"/>
  <c r="I287"/>
  <c r="J287"/>
  <c r="K287"/>
  <c r="L287"/>
  <c r="M287"/>
  <c r="H295"/>
  <c r="I295"/>
  <c r="J295"/>
  <c r="K295"/>
  <c r="L295"/>
  <c r="M295"/>
  <c r="N295"/>
  <c r="H298"/>
  <c r="I298"/>
  <c r="J298"/>
  <c r="K298"/>
  <c r="L298"/>
  <c r="M298"/>
  <c r="H306"/>
  <c r="H297" s="1"/>
  <c r="I306"/>
  <c r="J306"/>
  <c r="K306"/>
  <c r="L306"/>
  <c r="L297" s="1"/>
  <c r="M306"/>
  <c r="M297" s="1"/>
  <c r="H314"/>
  <c r="I314"/>
  <c r="J314"/>
  <c r="K314"/>
  <c r="L314"/>
  <c r="M314"/>
  <c r="H316"/>
  <c r="I316"/>
  <c r="J316"/>
  <c r="K316"/>
  <c r="L316"/>
  <c r="M316"/>
  <c r="H319"/>
  <c r="I319"/>
  <c r="J319"/>
  <c r="K319"/>
  <c r="L319"/>
  <c r="M319"/>
  <c r="H321"/>
  <c r="I321"/>
  <c r="J321"/>
  <c r="K321"/>
  <c r="L321"/>
  <c r="M321"/>
  <c r="H323"/>
  <c r="I323"/>
  <c r="J323"/>
  <c r="K323"/>
  <c r="L323"/>
  <c r="M323"/>
  <c r="H325"/>
  <c r="I325"/>
  <c r="J325"/>
  <c r="K325"/>
  <c r="L325"/>
  <c r="M325"/>
  <c r="H327"/>
  <c r="I327"/>
  <c r="J327"/>
  <c r="K327"/>
  <c r="L327"/>
  <c r="M327"/>
  <c r="H329"/>
  <c r="I329"/>
  <c r="J329"/>
  <c r="K329"/>
  <c r="L329"/>
  <c r="M329"/>
  <c r="N329"/>
  <c r="H331"/>
  <c r="I331"/>
  <c r="J331"/>
  <c r="K331"/>
  <c r="L331"/>
  <c r="M331"/>
  <c r="H333"/>
  <c r="I333"/>
  <c r="J333"/>
  <c r="K333"/>
  <c r="L333"/>
  <c r="M333"/>
  <c r="H335"/>
  <c r="I335"/>
  <c r="J335"/>
  <c r="K335"/>
  <c r="L335"/>
  <c r="M335"/>
  <c r="H339"/>
  <c r="I339"/>
  <c r="J339"/>
  <c r="K339"/>
  <c r="L339"/>
  <c r="M339"/>
  <c r="H343"/>
  <c r="I343"/>
  <c r="J343"/>
  <c r="K343"/>
  <c r="L343"/>
  <c r="M343"/>
  <c r="H347"/>
  <c r="I347"/>
  <c r="J347"/>
  <c r="K347"/>
  <c r="L347"/>
  <c r="M347"/>
  <c r="N347"/>
  <c r="H350"/>
  <c r="I350"/>
  <c r="J350"/>
  <c r="K350"/>
  <c r="L350"/>
  <c r="M350"/>
  <c r="N350"/>
  <c r="H352"/>
  <c r="I352"/>
  <c r="J352"/>
  <c r="K352"/>
  <c r="L352"/>
  <c r="M352"/>
  <c r="H355"/>
  <c r="I355"/>
  <c r="J355"/>
  <c r="K355"/>
  <c r="L355"/>
  <c r="M355"/>
  <c r="H357"/>
  <c r="I357"/>
  <c r="J357"/>
  <c r="K357"/>
  <c r="L357"/>
  <c r="M357"/>
  <c r="H361"/>
  <c r="I361"/>
  <c r="J361"/>
  <c r="K361"/>
  <c r="L361"/>
  <c r="M361"/>
  <c r="H366"/>
  <c r="H365" s="1"/>
  <c r="I366"/>
  <c r="I365" s="1"/>
  <c r="J366"/>
  <c r="J365" s="1"/>
  <c r="K366"/>
  <c r="K365" s="1"/>
  <c r="L366"/>
  <c r="L365" s="1"/>
  <c r="M366"/>
  <c r="M365" s="1"/>
  <c r="H371"/>
  <c r="I371"/>
  <c r="J371"/>
  <c r="K371"/>
  <c r="L371"/>
  <c r="M371"/>
  <c r="N371"/>
  <c r="H373"/>
  <c r="I373"/>
  <c r="J373"/>
  <c r="K373"/>
  <c r="L373"/>
  <c r="M373"/>
  <c r="H375"/>
  <c r="I375"/>
  <c r="J375"/>
  <c r="K375"/>
  <c r="L375"/>
  <c r="M375"/>
  <c r="N375"/>
  <c r="H377"/>
  <c r="I377"/>
  <c r="J377"/>
  <c r="K377"/>
  <c r="L377"/>
  <c r="M377"/>
  <c r="H380"/>
  <c r="I380"/>
  <c r="J380"/>
  <c r="K380"/>
  <c r="L380"/>
  <c r="M380"/>
  <c r="H382"/>
  <c r="I382"/>
  <c r="J382"/>
  <c r="K382"/>
  <c r="L382"/>
  <c r="M382"/>
  <c r="H384"/>
  <c r="I384"/>
  <c r="J384"/>
  <c r="K384"/>
  <c r="L384"/>
  <c r="M384"/>
  <c r="H387"/>
  <c r="I387"/>
  <c r="J387"/>
  <c r="K387"/>
  <c r="L387"/>
  <c r="M387"/>
  <c r="H389"/>
  <c r="I389"/>
  <c r="J389"/>
  <c r="K389"/>
  <c r="L389"/>
  <c r="M389"/>
  <c r="H391"/>
  <c r="I391"/>
  <c r="J391"/>
  <c r="K391"/>
  <c r="L391"/>
  <c r="M391"/>
  <c r="H393"/>
  <c r="I393"/>
  <c r="J393"/>
  <c r="K393"/>
  <c r="L393"/>
  <c r="M393"/>
  <c r="N393"/>
  <c r="H396"/>
  <c r="I396"/>
  <c r="J396"/>
  <c r="K396"/>
  <c r="L396"/>
  <c r="M396"/>
  <c r="H398"/>
  <c r="H395" s="1"/>
  <c r="I398"/>
  <c r="J398"/>
  <c r="K398"/>
  <c r="L398"/>
  <c r="M398"/>
  <c r="H400"/>
  <c r="I400"/>
  <c r="J400"/>
  <c r="K400"/>
  <c r="L400"/>
  <c r="M400"/>
  <c r="H404"/>
  <c r="I404"/>
  <c r="J404"/>
  <c r="K404"/>
  <c r="L404"/>
  <c r="M404"/>
  <c r="H406"/>
  <c r="I406"/>
  <c r="J406"/>
  <c r="K406"/>
  <c r="L406"/>
  <c r="M406"/>
  <c r="N406"/>
  <c r="H408"/>
  <c r="I408"/>
  <c r="J408"/>
  <c r="K408"/>
  <c r="L408"/>
  <c r="M408"/>
  <c r="H410"/>
  <c r="I410"/>
  <c r="J410"/>
  <c r="K410"/>
  <c r="L410"/>
  <c r="M410"/>
  <c r="H412"/>
  <c r="I412"/>
  <c r="J412"/>
  <c r="K412"/>
  <c r="L412"/>
  <c r="M412"/>
  <c r="H415"/>
  <c r="I415"/>
  <c r="J415"/>
  <c r="K415"/>
  <c r="L415"/>
  <c r="M415"/>
  <c r="N415"/>
  <c r="H417"/>
  <c r="I417"/>
  <c r="J417"/>
  <c r="K417"/>
  <c r="L417"/>
  <c r="M417"/>
  <c r="H419"/>
  <c r="I419"/>
  <c r="J419"/>
  <c r="K419"/>
  <c r="L419"/>
  <c r="M419"/>
  <c r="H421"/>
  <c r="I421"/>
  <c r="J421"/>
  <c r="K421"/>
  <c r="L421"/>
  <c r="M421"/>
  <c r="H424"/>
  <c r="I424"/>
  <c r="J424"/>
  <c r="K424"/>
  <c r="L424"/>
  <c r="M424"/>
  <c r="N424"/>
  <c r="H426"/>
  <c r="I426"/>
  <c r="J426"/>
  <c r="K426"/>
  <c r="L426"/>
  <c r="M426"/>
  <c r="H428"/>
  <c r="I428"/>
  <c r="J428"/>
  <c r="K428"/>
  <c r="L428"/>
  <c r="M428"/>
  <c r="H430"/>
  <c r="I430"/>
  <c r="J430"/>
  <c r="K430"/>
  <c r="L430"/>
  <c r="M430"/>
  <c r="H433"/>
  <c r="I433"/>
  <c r="J433"/>
  <c r="K433"/>
  <c r="L433"/>
  <c r="M433"/>
  <c r="N433"/>
  <c r="H435"/>
  <c r="I435"/>
  <c r="J435"/>
  <c r="K435"/>
  <c r="L435"/>
  <c r="M435"/>
  <c r="H437"/>
  <c r="I437"/>
  <c r="J437"/>
  <c r="K437"/>
  <c r="L437"/>
  <c r="M437"/>
  <c r="H440"/>
  <c r="I440"/>
  <c r="J440"/>
  <c r="K440"/>
  <c r="L440"/>
  <c r="M440"/>
  <c r="H442"/>
  <c r="I442"/>
  <c r="J442"/>
  <c r="K442"/>
  <c r="L442"/>
  <c r="M442"/>
  <c r="N442"/>
  <c r="H444"/>
  <c r="I444"/>
  <c r="J444"/>
  <c r="K444"/>
  <c r="L444"/>
  <c r="M444"/>
  <c r="H446"/>
  <c r="I446"/>
  <c r="J446"/>
  <c r="K446"/>
  <c r="L446"/>
  <c r="M446"/>
  <c r="H448"/>
  <c r="I448"/>
  <c r="J448"/>
  <c r="K448"/>
  <c r="L448"/>
  <c r="M448"/>
  <c r="H450"/>
  <c r="I450"/>
  <c r="J450"/>
  <c r="K450"/>
  <c r="L450"/>
  <c r="M450"/>
  <c r="H452"/>
  <c r="I452"/>
  <c r="J452"/>
  <c r="K452"/>
  <c r="L452"/>
  <c r="M452"/>
  <c r="H455"/>
  <c r="I455"/>
  <c r="J455"/>
  <c r="K455"/>
  <c r="L455"/>
  <c r="M455"/>
  <c r="M454" s="1"/>
  <c r="H457"/>
  <c r="I457"/>
  <c r="J457"/>
  <c r="K457"/>
  <c r="L457"/>
  <c r="M457"/>
  <c r="N457"/>
  <c r="H460"/>
  <c r="I460"/>
  <c r="J460"/>
  <c r="K460"/>
  <c r="L460"/>
  <c r="M460"/>
  <c r="H462"/>
  <c r="I462"/>
  <c r="J462"/>
  <c r="K462"/>
  <c r="L462"/>
  <c r="M462"/>
  <c r="H465"/>
  <c r="I465"/>
  <c r="J465"/>
  <c r="K465"/>
  <c r="L465"/>
  <c r="M465"/>
  <c r="N465"/>
  <c r="H467"/>
  <c r="I467"/>
  <c r="J467"/>
  <c r="K467"/>
  <c r="L467"/>
  <c r="M467"/>
  <c r="N467"/>
  <c r="H469"/>
  <c r="I469"/>
  <c r="J469"/>
  <c r="K469"/>
  <c r="L469"/>
  <c r="M469"/>
  <c r="N469"/>
  <c r="H471"/>
  <c r="I471"/>
  <c r="J471"/>
  <c r="K471"/>
  <c r="L471"/>
  <c r="M471"/>
  <c r="H476"/>
  <c r="I476"/>
  <c r="J476"/>
  <c r="K476"/>
  <c r="L476"/>
  <c r="M476"/>
  <c r="H479"/>
  <c r="I479"/>
  <c r="J479"/>
  <c r="K479"/>
  <c r="L479"/>
  <c r="M479"/>
  <c r="H481"/>
  <c r="I481"/>
  <c r="J481"/>
  <c r="K481"/>
  <c r="L481"/>
  <c r="M481"/>
  <c r="H483"/>
  <c r="I483"/>
  <c r="J483"/>
  <c r="K483"/>
  <c r="L483"/>
  <c r="M483"/>
  <c r="N483"/>
  <c r="H487"/>
  <c r="I487"/>
  <c r="J487"/>
  <c r="K487"/>
  <c r="L487"/>
  <c r="M487"/>
  <c r="H489"/>
  <c r="I489"/>
  <c r="J489"/>
  <c r="K489"/>
  <c r="L489"/>
  <c r="M489"/>
  <c r="H491"/>
  <c r="I491"/>
  <c r="J491"/>
  <c r="K491"/>
  <c r="L491"/>
  <c r="M491"/>
  <c r="H493"/>
  <c r="I493"/>
  <c r="J493"/>
  <c r="K493"/>
  <c r="L493"/>
  <c r="M493"/>
  <c r="N493"/>
  <c r="H495"/>
  <c r="I495"/>
  <c r="J495"/>
  <c r="K495"/>
  <c r="L495"/>
  <c r="M495"/>
  <c r="H498"/>
  <c r="I498"/>
  <c r="J498"/>
  <c r="K498"/>
  <c r="L498"/>
  <c r="M498"/>
  <c r="H500"/>
  <c r="I500"/>
  <c r="J500"/>
  <c r="K500"/>
  <c r="L500"/>
  <c r="M500"/>
  <c r="H502"/>
  <c r="I502"/>
  <c r="J502"/>
  <c r="K502"/>
  <c r="L502"/>
  <c r="M502"/>
  <c r="N502"/>
  <c r="H504"/>
  <c r="I504"/>
  <c r="J504"/>
  <c r="K504"/>
  <c r="L504"/>
  <c r="M504"/>
  <c r="H506"/>
  <c r="I506"/>
  <c r="J506"/>
  <c r="K506"/>
  <c r="L506"/>
  <c r="M506"/>
  <c r="N506"/>
  <c r="H508"/>
  <c r="I508"/>
  <c r="J508"/>
  <c r="K508"/>
  <c r="L508"/>
  <c r="M508"/>
  <c r="H511"/>
  <c r="I511"/>
  <c r="I510" s="1"/>
  <c r="J511"/>
  <c r="K511"/>
  <c r="L511"/>
  <c r="M511"/>
  <c r="M510" s="1"/>
  <c r="N511"/>
  <c r="H513"/>
  <c r="H510" s="1"/>
  <c r="I513"/>
  <c r="J513"/>
  <c r="K513"/>
  <c r="L513"/>
  <c r="M513"/>
  <c r="G513"/>
  <c r="G510" s="1"/>
  <c r="G511"/>
  <c r="G508"/>
  <c r="G506"/>
  <c r="G504"/>
  <c r="G502"/>
  <c r="G500"/>
  <c r="G498"/>
  <c r="G495"/>
  <c r="G493"/>
  <c r="G491"/>
  <c r="G489"/>
  <c r="G487"/>
  <c r="G483"/>
  <c r="G481"/>
  <c r="G479"/>
  <c r="G476"/>
  <c r="G471"/>
  <c r="G469"/>
  <c r="G467"/>
  <c r="G465"/>
  <c r="G462"/>
  <c r="G460"/>
  <c r="G457"/>
  <c r="G455"/>
  <c r="G454" s="1"/>
  <c r="G452"/>
  <c r="G450"/>
  <c r="G448"/>
  <c r="G446"/>
  <c r="G444"/>
  <c r="G442"/>
  <c r="G440"/>
  <c r="G437"/>
  <c r="G435"/>
  <c r="G433"/>
  <c r="G430"/>
  <c r="G428"/>
  <c r="G426"/>
  <c r="G424"/>
  <c r="G421"/>
  <c r="G419"/>
  <c r="G417"/>
  <c r="G415"/>
  <c r="G412"/>
  <c r="G410"/>
  <c r="G408"/>
  <c r="G406"/>
  <c r="G404"/>
  <c r="G400"/>
  <c r="G398"/>
  <c r="G396"/>
  <c r="G393"/>
  <c r="G391"/>
  <c r="G389"/>
  <c r="G387"/>
  <c r="G384"/>
  <c r="G382"/>
  <c r="G379" s="1"/>
  <c r="G380"/>
  <c r="G377"/>
  <c r="G375"/>
  <c r="G373"/>
  <c r="G371"/>
  <c r="G366"/>
  <c r="G365" s="1"/>
  <c r="G361"/>
  <c r="G357"/>
  <c r="G354" s="1"/>
  <c r="G355"/>
  <c r="G352"/>
  <c r="G350"/>
  <c r="G347"/>
  <c r="G343"/>
  <c r="G339"/>
  <c r="G335"/>
  <c r="G333"/>
  <c r="G331"/>
  <c r="G329"/>
  <c r="G327"/>
  <c r="G325"/>
  <c r="G323"/>
  <c r="G321"/>
  <c r="G319"/>
  <c r="G316"/>
  <c r="G313" s="1"/>
  <c r="G314"/>
  <c r="G306"/>
  <c r="G298"/>
  <c r="G295"/>
  <c r="G287"/>
  <c r="G280"/>
  <c r="G276"/>
  <c r="G270"/>
  <c r="G267"/>
  <c r="G265"/>
  <c r="G263"/>
  <c r="G261"/>
  <c r="G259"/>
  <c r="G256"/>
  <c r="G253" s="1"/>
  <c r="G254"/>
  <c r="G251"/>
  <c r="G249"/>
  <c r="G247"/>
  <c r="G245"/>
  <c r="G243"/>
  <c r="G241"/>
  <c r="G238"/>
  <c r="G236"/>
  <c r="G234"/>
  <c r="G232"/>
  <c r="G229"/>
  <c r="G225"/>
  <c r="G223"/>
  <c r="G220"/>
  <c r="G212"/>
  <c r="G208"/>
  <c r="G201"/>
  <c r="G196"/>
  <c r="G192"/>
  <c r="G190"/>
  <c r="G188"/>
  <c r="G186"/>
  <c r="G184"/>
  <c r="G181"/>
  <c r="G174"/>
  <c r="G165" s="1"/>
  <c r="G166"/>
  <c r="G163"/>
  <c r="G161"/>
  <c r="G159"/>
  <c r="G157"/>
  <c r="G155"/>
  <c r="G153"/>
  <c r="G151"/>
  <c r="G149"/>
  <c r="G147"/>
  <c r="G144"/>
  <c r="G142"/>
  <c r="G140"/>
  <c r="G138"/>
  <c r="G136"/>
  <c r="G130"/>
  <c r="G128"/>
  <c r="G126"/>
  <c r="G123"/>
  <c r="G121"/>
  <c r="G119"/>
  <c r="G117"/>
  <c r="G114"/>
  <c r="G112"/>
  <c r="G111" s="1"/>
  <c r="G109"/>
  <c r="G107"/>
  <c r="G104"/>
  <c r="G102"/>
  <c r="G99"/>
  <c r="G97"/>
  <c r="G95"/>
  <c r="G93"/>
  <c r="G91"/>
  <c r="G89"/>
  <c r="G85"/>
  <c r="G83"/>
  <c r="G81"/>
  <c r="G79"/>
  <c r="G73"/>
  <c r="G71"/>
  <c r="G70" s="1"/>
  <c r="G67"/>
  <c r="G64"/>
  <c r="G61"/>
  <c r="G50"/>
  <c r="G48"/>
  <c r="G45"/>
  <c r="G40"/>
  <c r="G38"/>
  <c r="G36"/>
  <c r="G28"/>
  <c r="G21"/>
  <c r="G258" i="53"/>
  <c r="G395"/>
  <c r="H439"/>
  <c r="G414"/>
  <c r="G313"/>
  <c r="H313"/>
  <c r="I313"/>
  <c r="G116"/>
  <c r="G432"/>
  <c r="G70"/>
  <c r="G297"/>
  <c r="H370"/>
  <c r="G386"/>
  <c r="J440"/>
  <c r="J435"/>
  <c r="J408"/>
  <c r="J419"/>
  <c r="J430"/>
  <c r="J452"/>
  <c r="J121"/>
  <c r="J259"/>
  <c r="J487"/>
  <c r="J352"/>
  <c r="J493"/>
  <c r="J71"/>
  <c r="J117"/>
  <c r="J421"/>
  <c r="J261"/>
  <c r="J500"/>
  <c r="J45"/>
  <c r="J161"/>
  <c r="J412"/>
  <c r="J350"/>
  <c r="J491"/>
  <c r="N159" i="49"/>
  <c r="N91"/>
  <c r="I454"/>
  <c r="K253"/>
  <c r="I297"/>
  <c r="K454"/>
  <c r="K78"/>
  <c r="N106"/>
  <c r="G297"/>
  <c r="F23" i="52"/>
  <c r="F22" s="1"/>
  <c r="G10" i="53" s="1"/>
  <c r="F19" i="52"/>
  <c r="F14"/>
  <c r="F10"/>
  <c r="F9" s="1"/>
  <c r="E10" i="2"/>
  <c r="E24"/>
  <c r="G370" i="49" l="1"/>
  <c r="H258" i="53"/>
  <c r="I370"/>
  <c r="H403"/>
  <c r="G258" i="49"/>
  <c r="K354"/>
  <c r="H269"/>
  <c r="N386"/>
  <c r="N439"/>
  <c r="I20" i="53"/>
  <c r="G63"/>
  <c r="I106"/>
  <c r="I111"/>
  <c r="I125"/>
  <c r="I253"/>
  <c r="I403"/>
  <c r="I439"/>
  <c r="I486"/>
  <c r="G125" i="49"/>
  <c r="G269"/>
  <c r="L219"/>
  <c r="N28"/>
  <c r="J106" i="53"/>
  <c r="I354"/>
  <c r="G240" i="49"/>
  <c r="J510"/>
  <c r="M88"/>
  <c r="I63" i="53"/>
  <c r="G423"/>
  <c r="G497"/>
  <c r="G485" s="1"/>
  <c r="I432"/>
  <c r="J423"/>
  <c r="L379" i="49"/>
  <c r="H269" i="53"/>
  <c r="H459"/>
  <c r="J50"/>
  <c r="I47"/>
  <c r="H63"/>
  <c r="I219"/>
  <c r="J306"/>
  <c r="J462"/>
  <c r="J225"/>
  <c r="H354"/>
  <c r="J270"/>
  <c r="J298"/>
  <c r="J339"/>
  <c r="J347"/>
  <c r="J379"/>
  <c r="J395"/>
  <c r="L414" i="49"/>
  <c r="M318"/>
  <c r="I240"/>
  <c r="L165"/>
  <c r="H20"/>
  <c r="N50"/>
  <c r="N47" s="1"/>
  <c r="N67"/>
  <c r="N63" s="1"/>
  <c r="N73"/>
  <c r="N130"/>
  <c r="N196"/>
  <c r="N212"/>
  <c r="N478"/>
  <c r="G47"/>
  <c r="J395"/>
  <c r="L269"/>
  <c r="L253"/>
  <c r="M231"/>
  <c r="I231"/>
  <c r="K219"/>
  <c r="I219"/>
  <c r="I106"/>
  <c r="H379"/>
  <c r="L354"/>
  <c r="I63"/>
  <c r="K47"/>
  <c r="N64"/>
  <c r="G486"/>
  <c r="J403"/>
  <c r="H116" i="53"/>
  <c r="H459" i="49"/>
  <c r="H432"/>
  <c r="N423"/>
  <c r="L231"/>
  <c r="J28" i="53"/>
  <c r="J432"/>
  <c r="L478" i="49"/>
  <c r="H478"/>
  <c r="N454"/>
  <c r="M258"/>
  <c r="L183"/>
  <c r="J78"/>
  <c r="H78"/>
  <c r="N403"/>
  <c r="J439" i="53"/>
  <c r="L432" i="49"/>
  <c r="K423"/>
  <c r="J318"/>
  <c r="N219"/>
  <c r="H20" i="53"/>
  <c r="G146" i="49"/>
  <c r="N510"/>
  <c r="N486"/>
  <c r="J379"/>
  <c r="J354"/>
  <c r="J116"/>
  <c r="G146" i="53"/>
  <c r="G165"/>
  <c r="H183"/>
  <c r="J212"/>
  <c r="J361"/>
  <c r="J116"/>
  <c r="L386" i="49"/>
  <c r="L70"/>
  <c r="H70"/>
  <c r="N40"/>
  <c r="N70"/>
  <c r="N201"/>
  <c r="N276"/>
  <c r="N306"/>
  <c r="H88" i="53"/>
  <c r="G88"/>
  <c r="J130"/>
  <c r="J125" s="1"/>
  <c r="I269"/>
  <c r="H297"/>
  <c r="M183" i="49"/>
  <c r="K146"/>
  <c r="J166" i="53"/>
  <c r="G183"/>
  <c r="J201"/>
  <c r="G219"/>
  <c r="J386"/>
  <c r="J414"/>
  <c r="G78" i="49"/>
  <c r="G88"/>
  <c r="G106"/>
  <c r="G116"/>
  <c r="G183"/>
  <c r="G318"/>
  <c r="G338"/>
  <c r="G386"/>
  <c r="G395"/>
  <c r="G403"/>
  <c r="G414"/>
  <c r="G423"/>
  <c r="G432"/>
  <c r="G439"/>
  <c r="G459"/>
  <c r="G478"/>
  <c r="G497"/>
  <c r="J486"/>
  <c r="J478"/>
  <c r="N432"/>
  <c r="J432"/>
  <c r="N414"/>
  <c r="K297"/>
  <c r="J253"/>
  <c r="M146"/>
  <c r="L111"/>
  <c r="L106"/>
  <c r="I146" i="53"/>
  <c r="I165"/>
  <c r="J208"/>
  <c r="H219"/>
  <c r="J231"/>
  <c r="I297"/>
  <c r="J343"/>
  <c r="J338" s="1"/>
  <c r="G354"/>
  <c r="J357"/>
  <c r="J366"/>
  <c r="J365" s="1"/>
  <c r="J454"/>
  <c r="J497"/>
  <c r="N21" i="49"/>
  <c r="N20" s="1"/>
  <c r="G20"/>
  <c r="G125" i="53"/>
  <c r="G10" i="49"/>
  <c r="G14" s="1"/>
  <c r="F13" i="52"/>
  <c r="L459" i="49"/>
  <c r="H423"/>
  <c r="H403"/>
  <c r="H497"/>
  <c r="M478"/>
  <c r="N459"/>
  <c r="L423"/>
  <c r="J423"/>
  <c r="J183"/>
  <c r="H183"/>
  <c r="I183"/>
  <c r="M165"/>
  <c r="K165"/>
  <c r="I165"/>
  <c r="M116"/>
  <c r="H111"/>
  <c r="H106"/>
  <c r="H146" i="53"/>
  <c r="H497"/>
  <c r="H485" s="1"/>
  <c r="N125" i="49"/>
  <c r="I485" i="53"/>
  <c r="J47"/>
  <c r="I395" i="49"/>
  <c r="J219"/>
  <c r="L146"/>
  <c r="L47"/>
  <c r="J47"/>
  <c r="H47"/>
  <c r="M20"/>
  <c r="J20"/>
  <c r="J240" i="53"/>
  <c r="M386" i="49"/>
  <c r="M379"/>
  <c r="K379"/>
  <c r="K370"/>
  <c r="N370"/>
  <c r="L370"/>
  <c r="J370"/>
  <c r="M354"/>
  <c r="I354"/>
  <c r="H354"/>
  <c r="H338"/>
  <c r="L318"/>
  <c r="M313"/>
  <c r="K313"/>
  <c r="I313"/>
  <c r="L313"/>
  <c r="J313"/>
  <c r="H313"/>
  <c r="J297"/>
  <c r="L258"/>
  <c r="M253"/>
  <c r="I253"/>
  <c r="J240"/>
  <c r="H240"/>
  <c r="L240"/>
  <c r="K70"/>
  <c r="M63"/>
  <c r="K63"/>
  <c r="M47"/>
  <c r="I47"/>
  <c r="N99"/>
  <c r="N111"/>
  <c r="N166"/>
  <c r="N192"/>
  <c r="N183" s="1"/>
  <c r="N287"/>
  <c r="G20" i="53"/>
  <c r="J73"/>
  <c r="J70" s="1"/>
  <c r="H78"/>
  <c r="H19" s="1"/>
  <c r="H106"/>
  <c r="J196"/>
  <c r="J276"/>
  <c r="J280"/>
  <c r="H423"/>
  <c r="H454"/>
  <c r="G459"/>
  <c r="I459"/>
  <c r="H478"/>
  <c r="F30" i="52"/>
  <c r="G21" s="1"/>
  <c r="J354" i="53"/>
  <c r="J146"/>
  <c r="J258"/>
  <c r="I497" i="49"/>
  <c r="J497"/>
  <c r="M486"/>
  <c r="K486"/>
  <c r="I486"/>
  <c r="I485" s="1"/>
  <c r="L486"/>
  <c r="H486"/>
  <c r="H485" s="1"/>
  <c r="K478"/>
  <c r="I478"/>
  <c r="M459"/>
  <c r="K459"/>
  <c r="I459"/>
  <c r="M439"/>
  <c r="I439"/>
  <c r="J439"/>
  <c r="M432"/>
  <c r="K432"/>
  <c r="I432"/>
  <c r="M423"/>
  <c r="I423"/>
  <c r="M414"/>
  <c r="K414"/>
  <c r="I414"/>
  <c r="J414"/>
  <c r="H414"/>
  <c r="M403"/>
  <c r="K403"/>
  <c r="I403"/>
  <c r="L403"/>
  <c r="M395"/>
  <c r="K395"/>
  <c r="M338"/>
  <c r="K338"/>
  <c r="I338"/>
  <c r="L338"/>
  <c r="J338"/>
  <c r="H318"/>
  <c r="M269"/>
  <c r="K269"/>
  <c r="I269"/>
  <c r="N258"/>
  <c r="J231"/>
  <c r="L125"/>
  <c r="I70"/>
  <c r="H395" i="53"/>
  <c r="J78"/>
  <c r="J403"/>
  <c r="G63" i="49"/>
  <c r="G19" s="1"/>
  <c r="G219"/>
  <c r="G231"/>
  <c r="K510"/>
  <c r="L510"/>
  <c r="N116"/>
  <c r="N379"/>
  <c r="J219" i="53"/>
  <c r="M125" i="49"/>
  <c r="L116"/>
  <c r="H116"/>
  <c r="M111"/>
  <c r="M106"/>
  <c r="I88"/>
  <c r="N174"/>
  <c r="N165" s="1"/>
  <c r="N270"/>
  <c r="N280"/>
  <c r="N298"/>
  <c r="N343"/>
  <c r="N338" s="1"/>
  <c r="N361"/>
  <c r="N354" s="1"/>
  <c r="J21" i="53"/>
  <c r="J40"/>
  <c r="J67"/>
  <c r="J63" s="1"/>
  <c r="I19"/>
  <c r="G78"/>
  <c r="J99"/>
  <c r="J88" s="1"/>
  <c r="H165"/>
  <c r="J174"/>
  <c r="J192"/>
  <c r="G231"/>
  <c r="I231"/>
  <c r="I240"/>
  <c r="H240"/>
  <c r="J253"/>
  <c r="H253"/>
  <c r="I258"/>
  <c r="J287"/>
  <c r="J269" s="1"/>
  <c r="H318"/>
  <c r="G338"/>
  <c r="I338"/>
  <c r="G454"/>
  <c r="J471"/>
  <c r="J459" s="1"/>
  <c r="G478"/>
  <c r="I478"/>
  <c r="G15" i="52"/>
  <c r="K497" i="49"/>
  <c r="N497"/>
  <c r="L454"/>
  <c r="H454"/>
  <c r="L439"/>
  <c r="I379"/>
  <c r="K318"/>
  <c r="K240"/>
  <c r="H231"/>
  <c r="H125"/>
  <c r="K125"/>
  <c r="K116"/>
  <c r="I111"/>
  <c r="K88"/>
  <c r="L88"/>
  <c r="J88"/>
  <c r="H88"/>
  <c r="M78"/>
  <c r="I78"/>
  <c r="L78"/>
  <c r="G14" i="53"/>
  <c r="K20" i="49"/>
  <c r="I20"/>
  <c r="L20"/>
  <c r="N231"/>
  <c r="N240"/>
  <c r="J486" i="53"/>
  <c r="J485" s="1"/>
  <c r="M497" i="49"/>
  <c r="L497"/>
  <c r="J454"/>
  <c r="H439"/>
  <c r="I318"/>
  <c r="M240"/>
  <c r="J125"/>
  <c r="I125"/>
  <c r="I116"/>
  <c r="K111"/>
  <c r="K106"/>
  <c r="J459"/>
  <c r="K439"/>
  <c r="L395"/>
  <c r="K386"/>
  <c r="I386"/>
  <c r="J386"/>
  <c r="H386"/>
  <c r="M370"/>
  <c r="I370"/>
  <c r="I337" s="1"/>
  <c r="H370"/>
  <c r="J258"/>
  <c r="H258"/>
  <c r="K258"/>
  <c r="I258"/>
  <c r="J165"/>
  <c r="H165"/>
  <c r="I146"/>
  <c r="N146"/>
  <c r="J146"/>
  <c r="H146"/>
  <c r="J63"/>
  <c r="H63"/>
  <c r="N78"/>
  <c r="N88"/>
  <c r="N395"/>
  <c r="I88" i="53"/>
  <c r="I87" s="1"/>
  <c r="G106"/>
  <c r="H231"/>
  <c r="G318"/>
  <c r="I318"/>
  <c r="H338"/>
  <c r="H337" s="1"/>
  <c r="L485" i="49" l="1"/>
  <c r="J165" i="53"/>
  <c r="J183"/>
  <c r="G337" i="49"/>
  <c r="N297"/>
  <c r="L218"/>
  <c r="I337" i="53"/>
  <c r="G25" i="52"/>
  <c r="L19" i="49"/>
  <c r="G337" i="53"/>
  <c r="G402" i="49"/>
  <c r="J337" i="53"/>
  <c r="I402"/>
  <c r="J297"/>
  <c r="J218"/>
  <c r="J20"/>
  <c r="J19" s="1"/>
  <c r="L402" i="49"/>
  <c r="N402"/>
  <c r="G87"/>
  <c r="H19"/>
  <c r="M485"/>
  <c r="N485"/>
  <c r="N269"/>
  <c r="N218" s="1"/>
  <c r="M87"/>
  <c r="M18" s="1"/>
  <c r="G218" i="53"/>
  <c r="L337" i="49"/>
  <c r="M337"/>
  <c r="J485"/>
  <c r="H87" i="53"/>
  <c r="G87"/>
  <c r="J218" i="49"/>
  <c r="H402"/>
  <c r="K19"/>
  <c r="M402"/>
  <c r="H402" i="53"/>
  <c r="G485" i="49"/>
  <c r="M19"/>
  <c r="J19"/>
  <c r="G19" i="53"/>
  <c r="G18" s="1"/>
  <c r="G26" i="52"/>
  <c r="G20"/>
  <c r="G12"/>
  <c r="G16"/>
  <c r="G28"/>
  <c r="G29"/>
  <c r="G24"/>
  <c r="G18"/>
  <c r="G27"/>
  <c r="G11"/>
  <c r="G17"/>
  <c r="N337" i="49"/>
  <c r="G402" i="53"/>
  <c r="I218"/>
  <c r="H218"/>
  <c r="I19" i="49"/>
  <c r="G218"/>
  <c r="J87" i="53"/>
  <c r="J402"/>
  <c r="N87" i="49"/>
  <c r="I218"/>
  <c r="H337"/>
  <c r="J337"/>
  <c r="K337"/>
  <c r="K402"/>
  <c r="M218"/>
  <c r="J402"/>
  <c r="N19"/>
  <c r="L87"/>
  <c r="L18" s="1"/>
  <c r="I87"/>
  <c r="H218"/>
  <c r="K485"/>
  <c r="G19" i="52"/>
  <c r="I402" i="49"/>
  <c r="H87"/>
  <c r="J87"/>
  <c r="K87"/>
  <c r="K218"/>
  <c r="H18" i="53" l="1"/>
  <c r="I18"/>
  <c r="G18" i="49"/>
  <c r="I18"/>
  <c r="J18"/>
  <c r="K18"/>
  <c r="G10" i="52"/>
  <c r="G9" s="1"/>
  <c r="G14"/>
  <c r="G13" s="1"/>
  <c r="G30" s="1"/>
  <c r="G23"/>
  <c r="G22" s="1"/>
  <c r="N18" i="49"/>
  <c r="O22" s="1"/>
  <c r="J18" i="53"/>
  <c r="K376" s="1"/>
  <c r="K375" s="1"/>
  <c r="K54"/>
  <c r="K301"/>
  <c r="K474"/>
  <c r="K145"/>
  <c r="K144" s="1"/>
  <c r="K480"/>
  <c r="K479" s="1"/>
  <c r="H18" i="49"/>
  <c r="O411"/>
  <c r="O410" s="1"/>
  <c r="O346"/>
  <c r="O292"/>
  <c r="O407"/>
  <c r="O406" s="1"/>
  <c r="O405"/>
  <c r="O404" s="1"/>
  <c r="O342"/>
  <c r="O133"/>
  <c r="O24"/>
  <c r="O470"/>
  <c r="O469" s="1"/>
  <c r="O399"/>
  <c r="O398" s="1"/>
  <c r="O340"/>
  <c r="O182"/>
  <c r="O181" s="1"/>
  <c r="O131"/>
  <c r="O392"/>
  <c r="O391" s="1"/>
  <c r="O284"/>
  <c r="O224"/>
  <c r="O223" s="1"/>
  <c r="O177"/>
  <c r="O461"/>
  <c r="O460" s="1"/>
  <c r="O222"/>
  <c r="O120"/>
  <c r="O119" s="1"/>
  <c r="O57"/>
  <c r="O221"/>
  <c r="O220" s="1"/>
  <c r="O175"/>
  <c r="O456"/>
  <c r="O455" s="1"/>
  <c r="O217"/>
  <c r="O115"/>
  <c r="O114" s="1"/>
  <c r="O55"/>
  <c r="O137"/>
  <c r="O136" s="1"/>
  <c r="O33"/>
  <c r="O105"/>
  <c r="O104" s="1"/>
  <c r="O170"/>
  <c r="O82"/>
  <c r="O81" s="1"/>
  <c r="O496"/>
  <c r="O495" s="1"/>
  <c r="O367"/>
  <c r="O80"/>
  <c r="O79" s="1"/>
  <c r="O214"/>
  <c r="O148"/>
  <c r="O147" s="1"/>
  <c r="O39"/>
  <c r="O38" s="1"/>
  <c r="O438"/>
  <c r="O437" s="1"/>
  <c r="O213"/>
  <c r="O194"/>
  <c r="O92"/>
  <c r="O91" s="1"/>
  <c r="O505"/>
  <c r="O504" s="1"/>
  <c r="O274"/>
  <c r="O294"/>
  <c r="O315"/>
  <c r="O314" s="1"/>
  <c r="O348"/>
  <c r="O301"/>
  <c r="O100"/>
  <c r="O413"/>
  <c r="O412" s="1"/>
  <c r="O356"/>
  <c r="O355" s="1"/>
  <c r="O262"/>
  <c r="O261" s="1"/>
  <c r="O164"/>
  <c r="O163" s="1"/>
  <c r="O447"/>
  <c r="O446" s="1"/>
  <c r="O278"/>
  <c r="O422"/>
  <c r="O421" s="1"/>
  <c r="O305"/>
  <c r="O108"/>
  <c r="O107" s="1"/>
  <c r="O54"/>
  <c r="O490"/>
  <c r="O489" s="1"/>
  <c r="O362"/>
  <c r="O110"/>
  <c r="O109" s="1"/>
  <c r="O59"/>
  <c r="O34"/>
  <c r="O277"/>
  <c r="O246"/>
  <c r="O245" s="1"/>
  <c r="O84"/>
  <c r="O83" s="1"/>
  <c r="O499"/>
  <c r="O498" s="1"/>
  <c r="O441"/>
  <c r="O440" s="1"/>
  <c r="O320"/>
  <c r="O319" s="1"/>
  <c r="O90"/>
  <c r="O89" s="1"/>
  <c r="O226"/>
  <c r="O296"/>
  <c r="O295" s="1"/>
  <c r="O150"/>
  <c r="O149" s="1"/>
  <c r="O41"/>
  <c r="O507"/>
  <c r="O506" s="1"/>
  <c r="O378"/>
  <c r="O377" s="1"/>
  <c r="O60"/>
  <c r="O200"/>
  <c r="O451"/>
  <c r="O450" s="1"/>
  <c r="O179"/>
  <c r="O307"/>
  <c r="O482"/>
  <c r="O481" s="1"/>
  <c r="O302"/>
  <c r="O101"/>
  <c r="O31"/>
  <c r="O264"/>
  <c r="O263" s="1"/>
  <c r="O167"/>
  <c r="O381"/>
  <c r="O380" s="1"/>
  <c r="O425"/>
  <c r="O424" s="1"/>
  <c r="O210"/>
  <c r="O466"/>
  <c r="O465" s="1"/>
  <c r="O143"/>
  <c r="O142" s="1"/>
  <c r="O492"/>
  <c r="O491" s="1"/>
  <c r="O434"/>
  <c r="O433" s="1"/>
  <c r="O272"/>
  <c r="O35"/>
  <c r="O124"/>
  <c r="O123" s="1"/>
  <c r="O180"/>
  <c r="O369"/>
  <c r="O299"/>
  <c r="O351"/>
  <c r="O350" s="1"/>
  <c r="O202"/>
  <c r="O160"/>
  <c r="O159" s="1"/>
  <c r="O509"/>
  <c r="O508" s="1"/>
  <c r="O62"/>
  <c r="O61" s="1"/>
  <c r="O397"/>
  <c r="O396" s="1"/>
  <c r="O49"/>
  <c r="O48" s="1"/>
  <c r="O336"/>
  <c r="O335" s="1"/>
  <c r="O468"/>
  <c r="O467" s="1"/>
  <c r="O484"/>
  <c r="O483" s="1"/>
  <c r="O303"/>
  <c r="O216"/>
  <c r="O308"/>
  <c r="O189"/>
  <c r="O188" s="1"/>
  <c r="O69"/>
  <c r="O427"/>
  <c r="O426" s="1"/>
  <c r="O364"/>
  <c r="O237"/>
  <c r="O236" s="1"/>
  <c r="O134"/>
  <c r="O494"/>
  <c r="O493" s="1"/>
  <c r="O436"/>
  <c r="O435" s="1"/>
  <c r="O273"/>
  <c r="O250"/>
  <c r="O249" s="1"/>
  <c r="O154"/>
  <c r="O153" s="1"/>
  <c r="O503"/>
  <c r="O502" s="1"/>
  <c r="O312"/>
  <c r="O300"/>
  <c r="O43"/>
  <c r="O353"/>
  <c r="O352" s="1"/>
  <c r="O260"/>
  <c r="O259" s="1"/>
  <c r="O162"/>
  <c r="O161" s="1"/>
  <c r="O445"/>
  <c r="O444" s="1"/>
  <c r="O244"/>
  <c r="O243" s="1"/>
  <c r="O27"/>
  <c r="O207"/>
  <c r="O141"/>
  <c r="O140" s="1"/>
  <c r="O74"/>
  <c r="O488"/>
  <c r="O487" s="1"/>
  <c r="O360"/>
  <c r="O293"/>
  <c r="O345"/>
  <c r="O191"/>
  <c r="O190" s="1"/>
  <c r="O290"/>
  <c r="O185"/>
  <c r="O184" s="1"/>
  <c r="O65"/>
  <c r="O463"/>
  <c r="O388"/>
  <c r="O387" s="1"/>
  <c r="O281"/>
  <c r="O324"/>
  <c r="O323" s="1"/>
  <c r="O449"/>
  <c r="O448" s="1"/>
  <c r="O275"/>
  <c r="O53"/>
  <c r="O37"/>
  <c r="O36" s="1"/>
  <c r="O349"/>
  <c r="O416"/>
  <c r="O415" s="1"/>
  <c r="O113"/>
  <c r="O112" s="1"/>
  <c r="O205"/>
  <c r="O129"/>
  <c r="O128" s="1"/>
  <c r="O127"/>
  <c r="O126" s="1"/>
  <c r="O443"/>
  <c r="O442" s="1"/>
  <c r="O266"/>
  <c r="O265" s="1"/>
  <c r="O168"/>
  <c r="O198"/>
  <c r="O26"/>
  <c r="O72"/>
  <c r="O71" s="1"/>
  <c r="O268"/>
  <c r="O267" s="1"/>
  <c r="O474"/>
  <c r="O68"/>
  <c r="O401"/>
  <c r="O400" s="1"/>
  <c r="O233"/>
  <c r="O232" s="1"/>
  <c r="O132"/>
  <c r="O288"/>
  <c r="O464"/>
  <c r="O390"/>
  <c r="O389" s="1"/>
  <c r="O283"/>
  <c r="O122"/>
  <c r="O121" s="1"/>
  <c r="O328"/>
  <c r="O327" s="1"/>
  <c r="O176"/>
  <c r="O458"/>
  <c r="O457" s="1"/>
  <c r="O326"/>
  <c r="O325" s="1"/>
  <c r="O56"/>
  <c r="O383"/>
  <c r="O382" s="1"/>
  <c r="O279"/>
  <c r="O376"/>
  <c r="O375" s="1"/>
  <c r="O52"/>
  <c r="O429"/>
  <c r="O428" s="1"/>
  <c r="O169"/>
  <c r="O75"/>
  <c r="O145"/>
  <c r="O144" s="1"/>
  <c r="O199"/>
  <c r="O252"/>
  <c r="O251" s="1"/>
  <c r="O44"/>
  <c r="O215"/>
  <c r="O204"/>
  <c r="O172"/>
  <c r="O30"/>
  <c r="O271"/>
  <c r="O76"/>
  <c r="O310"/>
  <c r="O195"/>
  <c r="O368"/>
  <c r="O178"/>
  <c r="O94"/>
  <c r="O93" s="1"/>
  <c r="O255"/>
  <c r="O254" s="1"/>
  <c r="O46"/>
  <c r="O45" s="1"/>
  <c r="O322"/>
  <c r="O321" s="1"/>
  <c r="O358"/>
  <c r="O98"/>
  <c r="O97" s="1"/>
  <c r="O77"/>
  <c r="O363"/>
  <c r="O209"/>
  <c r="O197"/>
  <c r="O311"/>
  <c r="O248"/>
  <c r="O247" s="1"/>
  <c r="O42"/>
  <c r="O228"/>
  <c r="O96"/>
  <c r="O95" s="1"/>
  <c r="O334"/>
  <c r="O333" s="1"/>
  <c r="O418"/>
  <c r="O417" s="1"/>
  <c r="O206"/>
  <c r="O103"/>
  <c r="O102" s="1"/>
  <c r="O359"/>
  <c r="O193"/>
  <c r="O372"/>
  <c r="O371" s="1"/>
  <c r="O135"/>
  <c r="O420"/>
  <c r="O419" s="1"/>
  <c r="O512"/>
  <c r="O511" s="1"/>
  <c r="O51"/>
  <c r="O473"/>
  <c r="O472"/>
  <c r="O341"/>
  <c r="O23"/>
  <c r="O330"/>
  <c r="O329" s="1"/>
  <c r="O58"/>
  <c r="O282"/>
  <c r="O385"/>
  <c r="O384" s="1"/>
  <c r="O118"/>
  <c r="O117" s="1"/>
  <c r="O173"/>
  <c r="O317"/>
  <c r="O316" s="1"/>
  <c r="O309"/>
  <c r="O29"/>
  <c r="O156"/>
  <c r="O155" s="1"/>
  <c r="O374"/>
  <c r="O373" s="1"/>
  <c r="O431"/>
  <c r="O430" s="1"/>
  <c r="O171"/>
  <c r="O158"/>
  <c r="O157" s="1"/>
  <c r="O227"/>
  <c r="O285"/>
  <c r="O394"/>
  <c r="O393" s="1"/>
  <c r="O453"/>
  <c r="O452" s="1"/>
  <c r="O501"/>
  <c r="O500" s="1"/>
  <c r="O86"/>
  <c r="O85" s="1"/>
  <c r="O152"/>
  <c r="O151" s="1"/>
  <c r="O286"/>
  <c r="O257"/>
  <c r="O256" s="1"/>
  <c r="O25"/>
  <c r="O32"/>
  <c r="O211"/>
  <c r="O203"/>
  <c r="O139"/>
  <c r="O138" s="1"/>
  <c r="O304"/>
  <c r="K197" i="53" l="1"/>
  <c r="K470"/>
  <c r="K469" s="1"/>
  <c r="K383"/>
  <c r="K382" s="1"/>
  <c r="K458"/>
  <c r="K457" s="1"/>
  <c r="K167"/>
  <c r="K160"/>
  <c r="K159" s="1"/>
  <c r="K84"/>
  <c r="K83" s="1"/>
  <c r="K76"/>
  <c r="K162"/>
  <c r="K161" s="1"/>
  <c r="K268"/>
  <c r="K267" s="1"/>
  <c r="K494"/>
  <c r="K493" s="1"/>
  <c r="K260"/>
  <c r="K259" s="1"/>
  <c r="K436"/>
  <c r="K435" s="1"/>
  <c r="K213"/>
  <c r="K205"/>
  <c r="K237"/>
  <c r="K236" s="1"/>
  <c r="K141"/>
  <c r="K140" s="1"/>
  <c r="K180"/>
  <c r="O332" i="49"/>
  <c r="O331" s="1"/>
  <c r="O230"/>
  <c r="O229" s="1"/>
  <c r="O66"/>
  <c r="O64" s="1"/>
  <c r="O187"/>
  <c r="O186" s="1"/>
  <c r="O291"/>
  <c r="O475"/>
  <c r="O471" s="1"/>
  <c r="O477"/>
  <c r="O476" s="1"/>
  <c r="O289"/>
  <c r="O235"/>
  <c r="O234" s="1"/>
  <c r="O344"/>
  <c r="O242"/>
  <c r="O241" s="1"/>
  <c r="O240" s="1"/>
  <c r="O480"/>
  <c r="O479" s="1"/>
  <c r="O478" s="1"/>
  <c r="K461" i="53"/>
  <c r="K460" s="1"/>
  <c r="K367"/>
  <c r="K348"/>
  <c r="K445"/>
  <c r="K444" s="1"/>
  <c r="K397"/>
  <c r="K396" s="1"/>
  <c r="K204"/>
  <c r="K39"/>
  <c r="K38" s="1"/>
  <c r="K90"/>
  <c r="K89" s="1"/>
  <c r="K96"/>
  <c r="K95" s="1"/>
  <c r="K273"/>
  <c r="K143"/>
  <c r="K142" s="1"/>
  <c r="K422"/>
  <c r="K421" s="1"/>
  <c r="K77"/>
  <c r="K131"/>
  <c r="K49"/>
  <c r="K48" s="1"/>
  <c r="K346"/>
  <c r="K401"/>
  <c r="K400" s="1"/>
  <c r="K356"/>
  <c r="K355" s="1"/>
  <c r="K369"/>
  <c r="K230"/>
  <c r="K229" s="1"/>
  <c r="K82"/>
  <c r="K81" s="1"/>
  <c r="K304"/>
  <c r="K279"/>
  <c r="K193"/>
  <c r="K120"/>
  <c r="K119" s="1"/>
  <c r="K372"/>
  <c r="K371" s="1"/>
  <c r="K305"/>
  <c r="K282"/>
  <c r="K72"/>
  <c r="K71" s="1"/>
  <c r="K503"/>
  <c r="K502" s="1"/>
  <c r="K392"/>
  <c r="K391" s="1"/>
  <c r="K283"/>
  <c r="K472"/>
  <c r="K23"/>
  <c r="K178"/>
  <c r="K98"/>
  <c r="K97" s="1"/>
  <c r="K409"/>
  <c r="K408" s="1"/>
  <c r="K447"/>
  <c r="K446" s="1"/>
  <c r="K492"/>
  <c r="K491" s="1"/>
  <c r="K499"/>
  <c r="K498" s="1"/>
  <c r="K385"/>
  <c r="K384" s="1"/>
  <c r="K211"/>
  <c r="K246"/>
  <c r="K245" s="1"/>
  <c r="K179"/>
  <c r="K137"/>
  <c r="K136" s="1"/>
  <c r="K22"/>
  <c r="K154"/>
  <c r="K153" s="1"/>
  <c r="K29"/>
  <c r="K24"/>
  <c r="K326"/>
  <c r="K325" s="1"/>
  <c r="K289"/>
  <c r="K320"/>
  <c r="K319" s="1"/>
  <c r="K132"/>
  <c r="K324"/>
  <c r="K323" s="1"/>
  <c r="K35"/>
  <c r="K336"/>
  <c r="K335" s="1"/>
  <c r="K62"/>
  <c r="K61" s="1"/>
  <c r="K25"/>
  <c r="K512"/>
  <c r="K511" s="1"/>
  <c r="K202"/>
  <c r="K453"/>
  <c r="K452" s="1"/>
  <c r="K399"/>
  <c r="K398" s="1"/>
  <c r="K27"/>
  <c r="K281"/>
  <c r="K150"/>
  <c r="K149" s="1"/>
  <c r="K129"/>
  <c r="K128" s="1"/>
  <c r="K69"/>
  <c r="K351"/>
  <c r="K350" s="1"/>
  <c r="K434"/>
  <c r="K433" s="1"/>
  <c r="K362"/>
  <c r="K405"/>
  <c r="K404" s="1"/>
  <c r="K242"/>
  <c r="K241" s="1"/>
  <c r="O514" i="49"/>
  <c r="O513" s="1"/>
  <c r="O510" s="1"/>
  <c r="O239"/>
  <c r="O238" s="1"/>
  <c r="O231" s="1"/>
  <c r="O409"/>
  <c r="O408" s="1"/>
  <c r="O403" s="1"/>
  <c r="O116"/>
  <c r="O270"/>
  <c r="K58" i="53"/>
  <c r="K124"/>
  <c r="K123" s="1"/>
  <c r="K226"/>
  <c r="K52"/>
  <c r="K168"/>
  <c r="K302"/>
  <c r="K164"/>
  <c r="K163" s="1"/>
  <c r="K233"/>
  <c r="K232" s="1"/>
  <c r="K110"/>
  <c r="K109" s="1"/>
  <c r="K358"/>
  <c r="K44"/>
  <c r="K51"/>
  <c r="K244"/>
  <c r="K243" s="1"/>
  <c r="K407"/>
  <c r="K406" s="1"/>
  <c r="K425"/>
  <c r="K424" s="1"/>
  <c r="K340"/>
  <c r="K113"/>
  <c r="K112" s="1"/>
  <c r="K332"/>
  <c r="K331" s="1"/>
  <c r="K37"/>
  <c r="K36" s="1"/>
  <c r="K187"/>
  <c r="K186" s="1"/>
  <c r="K359"/>
  <c r="K100"/>
  <c r="K416"/>
  <c r="K415" s="1"/>
  <c r="K496"/>
  <c r="K495" s="1"/>
  <c r="K227"/>
  <c r="K60"/>
  <c r="K92"/>
  <c r="K91" s="1"/>
  <c r="K80"/>
  <c r="K79" s="1"/>
  <c r="K344"/>
  <c r="K228"/>
  <c r="K207"/>
  <c r="K169"/>
  <c r="K224"/>
  <c r="K223" s="1"/>
  <c r="K272"/>
  <c r="K156"/>
  <c r="K155" s="1"/>
  <c r="K68"/>
  <c r="K67" s="1"/>
  <c r="K484"/>
  <c r="K483" s="1"/>
  <c r="K310"/>
  <c r="K475"/>
  <c r="K330"/>
  <c r="K329" s="1"/>
  <c r="K66"/>
  <c r="K217"/>
  <c r="K315"/>
  <c r="K314" s="1"/>
  <c r="K266"/>
  <c r="K265" s="1"/>
  <c r="K427"/>
  <c r="K426" s="1"/>
  <c r="K429"/>
  <c r="K428" s="1"/>
  <c r="K41"/>
  <c r="K501"/>
  <c r="K500" s="1"/>
  <c r="K173"/>
  <c r="K42"/>
  <c r="K363"/>
  <c r="K309"/>
  <c r="K307"/>
  <c r="K191"/>
  <c r="K190" s="1"/>
  <c r="K26"/>
  <c r="K59"/>
  <c r="K122"/>
  <c r="K121" s="1"/>
  <c r="K148"/>
  <c r="K147" s="1"/>
  <c r="K300"/>
  <c r="K288"/>
  <c r="K293"/>
  <c r="K86"/>
  <c r="K85" s="1"/>
  <c r="K198"/>
  <c r="K176"/>
  <c r="K264"/>
  <c r="K263" s="1"/>
  <c r="K215"/>
  <c r="K468"/>
  <c r="K467" s="1"/>
  <c r="K312"/>
  <c r="K443"/>
  <c r="K442" s="1"/>
  <c r="K418"/>
  <c r="K417" s="1"/>
  <c r="K194"/>
  <c r="K275"/>
  <c r="K257"/>
  <c r="K256" s="1"/>
  <c r="K209"/>
  <c r="K441"/>
  <c r="K440" s="1"/>
  <c r="K342"/>
  <c r="K216"/>
  <c r="K509"/>
  <c r="K508" s="1"/>
  <c r="K322"/>
  <c r="K321" s="1"/>
  <c r="K449"/>
  <c r="K448" s="1"/>
  <c r="K103"/>
  <c r="K102" s="1"/>
  <c r="K46"/>
  <c r="K45" s="1"/>
  <c r="K94"/>
  <c r="K93" s="1"/>
  <c r="K56"/>
  <c r="K255"/>
  <c r="K254" s="1"/>
  <c r="K253" s="1"/>
  <c r="K285"/>
  <c r="K456"/>
  <c r="K455" s="1"/>
  <c r="K514"/>
  <c r="K513" s="1"/>
  <c r="K510" s="1"/>
  <c r="K115"/>
  <c r="K114" s="1"/>
  <c r="K111" s="1"/>
  <c r="K290"/>
  <c r="K65"/>
  <c r="K74"/>
  <c r="K206"/>
  <c r="K345"/>
  <c r="K177"/>
  <c r="K221"/>
  <c r="K220" s="1"/>
  <c r="K451"/>
  <c r="K450" s="1"/>
  <c r="K334"/>
  <c r="K333" s="1"/>
  <c r="K30"/>
  <c r="K505"/>
  <c r="K504" s="1"/>
  <c r="K463"/>
  <c r="K101"/>
  <c r="K99" s="1"/>
  <c r="K200"/>
  <c r="K158"/>
  <c r="K157" s="1"/>
  <c r="K135"/>
  <c r="K299"/>
  <c r="K473"/>
  <c r="K471" s="1"/>
  <c r="K364"/>
  <c r="K133"/>
  <c r="K291"/>
  <c r="K286"/>
  <c r="K311"/>
  <c r="K292"/>
  <c r="K105"/>
  <c r="K104" s="1"/>
  <c r="K349"/>
  <c r="K347" s="1"/>
  <c r="K378"/>
  <c r="K377" s="1"/>
  <c r="K171"/>
  <c r="K381"/>
  <c r="K380" s="1"/>
  <c r="K466"/>
  <c r="K465" s="1"/>
  <c r="K214"/>
  <c r="K411"/>
  <c r="K410" s="1"/>
  <c r="K172"/>
  <c r="K239"/>
  <c r="K238" s="1"/>
  <c r="K368"/>
  <c r="K34"/>
  <c r="K303"/>
  <c r="K490"/>
  <c r="K489" s="1"/>
  <c r="K420"/>
  <c r="K419" s="1"/>
  <c r="K182"/>
  <c r="K181" s="1"/>
  <c r="K55"/>
  <c r="K438"/>
  <c r="K437" s="1"/>
  <c r="K432" s="1"/>
  <c r="K210"/>
  <c r="K262"/>
  <c r="K261" s="1"/>
  <c r="K75"/>
  <c r="K53"/>
  <c r="K353"/>
  <c r="K352" s="1"/>
  <c r="K413"/>
  <c r="K412" s="1"/>
  <c r="K507"/>
  <c r="K506" s="1"/>
  <c r="K195"/>
  <c r="K152"/>
  <c r="K151" s="1"/>
  <c r="K328"/>
  <c r="K327" s="1"/>
  <c r="K252"/>
  <c r="K251" s="1"/>
  <c r="K31"/>
  <c r="K394"/>
  <c r="K393" s="1"/>
  <c r="K57"/>
  <c r="K488"/>
  <c r="K487" s="1"/>
  <c r="K317"/>
  <c r="K316" s="1"/>
  <c r="K464"/>
  <c r="K271"/>
  <c r="K222"/>
  <c r="K341"/>
  <c r="K284"/>
  <c r="K360"/>
  <c r="K296"/>
  <c r="K295" s="1"/>
  <c r="K248"/>
  <c r="K247" s="1"/>
  <c r="K175"/>
  <c r="K185"/>
  <c r="K184" s="1"/>
  <c r="K308"/>
  <c r="K431"/>
  <c r="K430" s="1"/>
  <c r="K203"/>
  <c r="K33"/>
  <c r="K108"/>
  <c r="K107" s="1"/>
  <c r="K277"/>
  <c r="K189"/>
  <c r="K188" s="1"/>
  <c r="K43"/>
  <c r="K118"/>
  <c r="K117" s="1"/>
  <c r="K477"/>
  <c r="K476" s="1"/>
  <c r="K134"/>
  <c r="K127"/>
  <c r="K126" s="1"/>
  <c r="K250"/>
  <c r="K249" s="1"/>
  <c r="K390"/>
  <c r="K389" s="1"/>
  <c r="K139"/>
  <c r="K138" s="1"/>
  <c r="K278"/>
  <c r="K235"/>
  <c r="K234" s="1"/>
  <c r="K32"/>
  <c r="K482"/>
  <c r="K481" s="1"/>
  <c r="K294"/>
  <c r="K170"/>
  <c r="K388"/>
  <c r="K387" s="1"/>
  <c r="K274"/>
  <c r="K374"/>
  <c r="K373" s="1"/>
  <c r="K199"/>
  <c r="O192" i="49"/>
  <c r="O196"/>
  <c r="O287"/>
  <c r="O67"/>
  <c r="O111"/>
  <c r="O486"/>
  <c r="O28"/>
  <c r="O208"/>
  <c r="O357"/>
  <c r="O414"/>
  <c r="O386"/>
  <c r="O73"/>
  <c r="O70" s="1"/>
  <c r="O423"/>
  <c r="O166"/>
  <c r="O306"/>
  <c r="O225"/>
  <c r="O318"/>
  <c r="O497"/>
  <c r="O106"/>
  <c r="O313"/>
  <c r="O212"/>
  <c r="O366"/>
  <c r="O365" s="1"/>
  <c r="O454"/>
  <c r="O219"/>
  <c r="O130"/>
  <c r="O125" s="1"/>
  <c r="O50"/>
  <c r="O47" s="1"/>
  <c r="O370"/>
  <c r="O253"/>
  <c r="O280"/>
  <c r="O462"/>
  <c r="O258"/>
  <c r="O395"/>
  <c r="O201"/>
  <c r="O298"/>
  <c r="O432"/>
  <c r="O379"/>
  <c r="O40"/>
  <c r="O439"/>
  <c r="O276"/>
  <c r="O361"/>
  <c r="O99"/>
  <c r="O88" s="1"/>
  <c r="O347"/>
  <c r="O146"/>
  <c r="O78"/>
  <c r="O174"/>
  <c r="O339"/>
  <c r="O343"/>
  <c r="O21"/>
  <c r="K366" i="53" l="1"/>
  <c r="K365" s="1"/>
  <c r="O63" i="49"/>
  <c r="K357" i="53"/>
  <c r="K395"/>
  <c r="K21"/>
  <c r="K379"/>
  <c r="K454"/>
  <c r="K192"/>
  <c r="K106"/>
  <c r="K270"/>
  <c r="K130"/>
  <c r="K196"/>
  <c r="K225"/>
  <c r="K219" s="1"/>
  <c r="O459" i="49"/>
  <c r="O297"/>
  <c r="O183"/>
  <c r="O20"/>
  <c r="O19" s="1"/>
  <c r="O485"/>
  <c r="K40" i="53"/>
  <c r="K28"/>
  <c r="K201"/>
  <c r="K280"/>
  <c r="K146"/>
  <c r="K361"/>
  <c r="K354" s="1"/>
  <c r="K78"/>
  <c r="K231"/>
  <c r="K370"/>
  <c r="K339"/>
  <c r="K486"/>
  <c r="K386"/>
  <c r="K174"/>
  <c r="K403"/>
  <c r="K212"/>
  <c r="K306"/>
  <c r="K64"/>
  <c r="K478"/>
  <c r="K343"/>
  <c r="K338" s="1"/>
  <c r="K423"/>
  <c r="K73"/>
  <c r="K70" s="1"/>
  <c r="K439"/>
  <c r="K497"/>
  <c r="K258"/>
  <c r="K116"/>
  <c r="K50"/>
  <c r="K47" s="1"/>
  <c r="K318"/>
  <c r="K298"/>
  <c r="K88"/>
  <c r="K208"/>
  <c r="K183" s="1"/>
  <c r="K414"/>
  <c r="K462"/>
  <c r="K459" s="1"/>
  <c r="K313"/>
  <c r="K276"/>
  <c r="K166"/>
  <c r="K165" s="1"/>
  <c r="K63"/>
  <c r="K287"/>
  <c r="K240"/>
  <c r="K20"/>
  <c r="K125"/>
  <c r="O354" i="49"/>
  <c r="O269"/>
  <c r="O218" s="1"/>
  <c r="O338"/>
  <c r="O402"/>
  <c r="O165"/>
  <c r="K485" i="53" l="1"/>
  <c r="O87" i="49"/>
  <c r="O337"/>
  <c r="O18" s="1"/>
  <c r="K269" i="53"/>
  <c r="K337"/>
  <c r="K402"/>
  <c r="K297"/>
  <c r="K19"/>
  <c r="K87"/>
  <c r="K218" l="1"/>
  <c r="K18" s="1"/>
</calcChain>
</file>

<file path=xl/comments1.xml><?xml version="1.0" encoding="utf-8"?>
<comments xmlns="http://schemas.openxmlformats.org/spreadsheetml/2006/main">
  <authors>
    <author>Ilka Gonzalez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8" authorId="0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8" authorId="0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8" authorId="0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8" authorId="0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8" authorId="0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8" authorId="0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8" authorId="0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>
  <authors>
    <author>Ilka Gonzalez</author>
  </authors>
  <commentList>
    <comment ref="D8" author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<sst xmlns="http://schemas.openxmlformats.org/spreadsheetml/2006/main" count="5437" uniqueCount="1671">
  <si>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</si>
  <si>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</si>
  <si>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</si>
  <si>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</si>
  <si>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</si>
  <si>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</si>
  <si>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</si>
  <si>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</si>
  <si>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</si>
  <si>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</si>
  <si>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</si>
  <si>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</si>
  <si>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</si>
  <si>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</si>
  <si>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</si>
  <si>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</si>
  <si>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</si>
  <si>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</si>
  <si>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</si>
  <si>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</si>
  <si>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</si>
  <si>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</si>
  <si>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</si>
  <si>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</si>
  <si>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</si>
  <si>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</si>
  <si>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</si>
  <si>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</si>
  <si>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</si>
  <si>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</si>
  <si>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</si>
  <si>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</si>
  <si>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</si>
  <si>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</si>
  <si>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</si>
  <si>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</si>
  <si>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</si>
  <si>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</si>
  <si>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</si>
  <si>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</si>
  <si>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</si>
  <si>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</si>
  <si>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</si>
  <si>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</si>
  <si>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</si>
  <si>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</si>
  <si>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</si>
  <si>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</si>
  <si>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</si>
  <si>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</si>
  <si>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</si>
  <si>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</si>
  <si>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</si>
  <si>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</si>
  <si>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</si>
  <si>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</si>
  <si>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</si>
  <si>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</si>
  <si>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</si>
  <si>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</si>
  <si>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</si>
  <si>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</si>
  <si>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</si>
  <si>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</si>
  <si>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</si>
  <si>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</si>
  <si>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</si>
  <si>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</si>
  <si>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</si>
  <si>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</si>
  <si>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</si>
  <si>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</si>
  <si>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</si>
  <si>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</si>
  <si>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</si>
  <si>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</si>
  <si>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</si>
  <si>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</si>
  <si>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</si>
  <si>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</si>
  <si>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</si>
  <si>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</si>
  <si>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</si>
  <si>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</si>
  <si>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</si>
  <si>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</si>
  <si>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</si>
  <si>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</si>
  <si>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</si>
  <si>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</si>
  <si>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</si>
  <si>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</si>
  <si>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</si>
  <si>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</si>
  <si>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</si>
  <si>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</si>
  <si>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</si>
  <si>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</si>
  <si>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</si>
  <si>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</si>
  <si>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</si>
  <si>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</si>
  <si>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</si>
  <si>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</si>
  <si>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</si>
  <si>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</si>
  <si>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</si>
  <si>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</si>
  <si>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</si>
  <si>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</si>
  <si>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</si>
  <si>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</si>
  <si>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</si>
  <si>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</si>
  <si>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</si>
  <si>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</si>
  <si>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</si>
  <si>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</si>
  <si>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</si>
  <si>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</si>
  <si>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</si>
  <si>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</si>
  <si>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</si>
  <si>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</si>
  <si>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</si>
  <si>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</si>
  <si>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</si>
  <si>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</si>
  <si>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</si>
  <si>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</si>
  <si>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</si>
  <si>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</si>
  <si>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</si>
  <si>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</si>
  <si>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</si>
  <si>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</si>
  <si>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</si>
  <si>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</si>
  <si>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</si>
  <si>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</si>
  <si>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</si>
  <si>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</si>
  <si>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</si>
  <si>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</si>
  <si>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</si>
  <si>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</si>
  <si>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</si>
  <si>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</si>
  <si>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</si>
  <si>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</si>
  <si>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</si>
  <si>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</si>
  <si>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</si>
  <si>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</si>
  <si>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</si>
  <si>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</si>
  <si>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</si>
  <si>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</si>
  <si>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</si>
  <si>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</si>
  <si>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</si>
  <si>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</si>
  <si>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</si>
  <si>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</si>
  <si>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</si>
  <si>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</si>
  <si>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</si>
  <si>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</si>
  <si>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</si>
  <si>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</si>
  <si>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</si>
  <si>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</si>
  <si>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</si>
  <si>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</si>
  <si>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</si>
  <si>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</si>
  <si>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</si>
  <si>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</si>
  <si>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</si>
  <si>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</si>
  <si>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</si>
  <si>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</si>
  <si>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</si>
  <si>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</si>
  <si>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</si>
  <si>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</si>
  <si>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</si>
  <si>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</si>
  <si>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</si>
  <si>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</si>
  <si>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</si>
  <si>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</si>
  <si>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</si>
  <si>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</si>
  <si>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</si>
  <si>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</si>
  <si>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</si>
  <si>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</si>
  <si>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</si>
  <si>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</si>
  <si>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</si>
  <si>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</si>
  <si>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</si>
  <si>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</si>
  <si>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</si>
  <si>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</si>
  <si>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</si>
  <si>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</si>
  <si>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</si>
  <si>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</si>
  <si>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</si>
  <si>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</si>
  <si>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</si>
  <si>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</si>
  <si>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</si>
  <si>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</si>
  <si>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</si>
  <si>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</si>
  <si>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</si>
  <si>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</si>
  <si>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</si>
  <si>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</si>
  <si>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</si>
  <si>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</si>
  <si>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</si>
  <si>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</si>
  <si>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</si>
  <si>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</si>
  <si>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</si>
  <si>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</si>
  <si>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</si>
  <si>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</si>
  <si>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</si>
  <si>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</si>
  <si>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</si>
  <si>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</si>
  <si>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</si>
  <si>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</si>
  <si>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</si>
  <si>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</si>
  <si>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</si>
  <si>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</si>
  <si>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</si>
  <si>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</si>
  <si>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</si>
  <si>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</si>
  <si>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</si>
  <si>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</si>
  <si>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</si>
  <si>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</si>
  <si>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</si>
  <si>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</si>
  <si>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</si>
  <si>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</si>
  <si>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</si>
  <si>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</si>
  <si>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</si>
  <si>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</si>
  <si>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</si>
  <si>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</si>
  <si>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</si>
  <si>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</si>
  <si>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</si>
  <si>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</si>
  <si>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</si>
  <si>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</si>
  <si>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</si>
  <si>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</si>
  <si>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</si>
  <si>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</si>
  <si>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</si>
  <si>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</si>
  <si>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</si>
  <si>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</si>
  <si>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</si>
  <si>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</si>
  <si>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</si>
  <si>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</si>
  <si>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</si>
  <si>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</si>
  <si>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</si>
  <si>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</si>
  <si>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</si>
  <si>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</si>
  <si>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</si>
  <si>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</si>
  <si>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</si>
  <si>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</si>
  <si>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</si>
  <si>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</si>
  <si>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</si>
  <si>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</si>
  <si>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</si>
  <si>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</si>
  <si>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</si>
  <si>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</si>
  <si>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</si>
  <si>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</si>
  <si>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</si>
  <si>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</si>
  <si>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</si>
  <si>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</si>
  <si>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</si>
  <si>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</si>
  <si>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</si>
  <si>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</si>
  <si>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</si>
  <si>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</si>
  <si>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</si>
  <si>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</si>
  <si>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</si>
  <si>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</si>
  <si>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</si>
  <si>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</si>
  <si>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</si>
  <si>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</si>
  <si>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</si>
  <si>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</si>
  <si>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</si>
  <si>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</si>
  <si>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</si>
  <si>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</si>
  <si>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</si>
  <si>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</si>
  <si>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</si>
  <si>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</si>
  <si>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</si>
  <si>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</si>
  <si>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</si>
  <si>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</si>
  <si>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</si>
  <si>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</si>
  <si>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</si>
  <si>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</si>
  <si>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</si>
  <si>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</si>
  <si>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</si>
  <si>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</si>
  <si>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</si>
  <si>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</si>
  <si>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</si>
  <si>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</si>
  <si>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</si>
  <si>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</si>
  <si>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</si>
  <si>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</si>
  <si>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</si>
  <si>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</si>
  <si>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</si>
  <si>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</si>
  <si>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</si>
  <si>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</si>
  <si>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</si>
  <si>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</si>
  <si>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</si>
  <si>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</si>
  <si>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</si>
  <si>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</si>
  <si>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</si>
  <si>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</si>
  <si>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</si>
  <si>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</si>
  <si>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</si>
  <si>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</si>
  <si>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</si>
  <si>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</si>
  <si>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</si>
  <si>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</si>
  <si>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</si>
  <si>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</si>
  <si>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</si>
  <si>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</si>
  <si>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</si>
  <si>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</si>
  <si>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</si>
  <si>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</si>
  <si>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</si>
  <si>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</si>
  <si>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</si>
  <si>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</si>
  <si>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</si>
  <si>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</si>
  <si>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</si>
  <si>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</si>
  <si>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</si>
  <si>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</si>
  <si>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</si>
  <si>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</si>
  <si>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</si>
  <si>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</si>
  <si>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</si>
  <si>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</si>
  <si>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</si>
  <si>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</si>
  <si>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</si>
  <si>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</si>
  <si>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</si>
  <si>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</si>
  <si>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</si>
  <si>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</si>
  <si>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</si>
  <si>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</si>
  <si>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</si>
  <si>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</si>
  <si>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</si>
  <si>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</si>
  <si>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</si>
  <si>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</si>
  <si>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</si>
  <si>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</si>
  <si>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</si>
  <si>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</si>
  <si>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</si>
  <si>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</si>
  <si>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</si>
  <si>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</si>
  <si>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</si>
  <si>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</si>
  <si>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</si>
  <si>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</si>
  <si>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</si>
  <si>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</si>
  <si>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</si>
  <si>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</si>
  <si>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</si>
  <si>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</si>
  <si>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</si>
  <si>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</si>
  <si>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</si>
  <si>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</si>
  <si>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</si>
  <si>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</si>
  <si>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</si>
  <si>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</si>
  <si>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</si>
  <si>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</si>
  <si>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</si>
  <si>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</si>
  <si>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</si>
  <si>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</si>
  <si>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</si>
  <si>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</si>
  <si>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</si>
  <si>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</si>
  <si>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</si>
  <si>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</si>
  <si>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</si>
  <si>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</si>
  <si>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</si>
  <si>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</si>
  <si>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</si>
  <si>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</si>
  <si>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</si>
  <si>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</si>
  <si>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</si>
  <si>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</si>
  <si>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</si>
  <si>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</si>
  <si>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</si>
  <si>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</si>
  <si>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</si>
  <si>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</si>
  <si>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</si>
  <si>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</si>
  <si>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</si>
  <si>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</si>
  <si>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</si>
  <si>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</si>
  <si>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</si>
  <si>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</si>
  <si>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Anticipo Financiero</t>
  </si>
  <si>
    <t>Venta Servicios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</si>
  <si>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</si>
  <si>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</si>
  <si>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</si>
  <si>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</si>
  <si>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</si>
  <si>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</si>
  <si>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</si>
  <si>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</si>
  <si>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</si>
  <si>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</si>
  <si>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</si>
  <si>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</si>
  <si>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</si>
  <si>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</si>
  <si>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</si>
  <si>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</si>
  <si>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</si>
  <si>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</si>
  <si>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</si>
  <si>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</si>
  <si>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</si>
  <si>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</si>
  <si>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</si>
  <si>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</si>
  <si>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</si>
  <si>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</si>
  <si>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</si>
  <si>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</si>
  <si>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</si>
  <si>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</si>
  <si>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</si>
  <si>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</si>
  <si>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</si>
  <si>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</si>
  <si>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</si>
  <si>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</si>
  <si>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</si>
  <si>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</si>
  <si>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</si>
  <si>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</si>
  <si>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</si>
  <si>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</si>
  <si>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</si>
  <si>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</si>
  <si>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</si>
  <si>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</si>
  <si>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</si>
  <si>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</si>
  <si>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</si>
  <si>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</si>
  <si>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</si>
  <si>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</si>
  <si>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</si>
  <si>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</si>
  <si>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</si>
  <si>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</si>
  <si>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</si>
  <si>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</si>
  <si>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</si>
  <si>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</si>
  <si>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</si>
  <si>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</si>
  <si>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</si>
  <si>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</si>
  <si>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</si>
  <si>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</si>
  <si>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</si>
  <si>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</si>
  <si>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</si>
  <si>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</si>
  <si>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</si>
  <si>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</si>
  <si>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</si>
  <si>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</si>
  <si>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</si>
  <si>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</si>
  <si>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</si>
  <si>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</si>
  <si>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</si>
  <si>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</si>
  <si>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</si>
  <si>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</si>
  <si>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</si>
  <si>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</si>
  <si>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</si>
  <si>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</si>
  <si>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</si>
  <si>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</si>
  <si>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</si>
  <si>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</si>
  <si>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</si>
  <si>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</si>
  <si>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</si>
  <si>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</si>
  <si>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</si>
  <si>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</si>
  <si>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</si>
  <si>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</si>
  <si>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</si>
  <si>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</si>
  <si>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</si>
  <si>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</si>
  <si>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</si>
  <si>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</si>
  <si>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</si>
  <si>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</si>
  <si>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</si>
  <si>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</si>
  <si>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</si>
  <si>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</si>
  <si>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</si>
  <si>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</si>
  <si>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</si>
  <si>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</si>
  <si>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</si>
  <si>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</si>
  <si>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</si>
  <si>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</si>
  <si>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</si>
  <si>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</si>
  <si>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</si>
  <si>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</si>
  <si>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</si>
  <si>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</si>
  <si>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</si>
  <si>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</si>
  <si>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</si>
  <si>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</si>
  <si>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</si>
  <si>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</si>
  <si>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</si>
  <si>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</si>
  <si>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</si>
  <si>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</si>
  <si>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</si>
  <si>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</si>
  <si>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</si>
  <si>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</si>
  <si>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</si>
  <si>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</si>
  <si>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</si>
  <si>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</si>
  <si>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</si>
  <si>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</si>
  <si>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</si>
  <si>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</si>
  <si>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</si>
  <si>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</si>
  <si>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</si>
  <si>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</si>
  <si>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</si>
  <si>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</si>
  <si>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</si>
  <si>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</si>
  <si>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</si>
  <si>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</si>
  <si>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</si>
  <si>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</si>
  <si>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</si>
  <si>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</si>
  <si>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</si>
  <si>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</si>
  <si>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</si>
  <si>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</si>
  <si>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</si>
  <si>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</si>
  <si>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</si>
  <si>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</si>
  <si>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</si>
  <si>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</si>
  <si>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</si>
  <si>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</si>
  <si>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</si>
  <si>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</si>
  <si>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</si>
  <si>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</si>
  <si>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</si>
  <si>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</si>
  <si>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</si>
  <si>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</si>
  <si>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</si>
  <si>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</si>
  <si>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</si>
  <si>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</si>
  <si>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</si>
  <si>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</si>
  <si>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</si>
  <si>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</si>
  <si>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</si>
  <si>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</si>
  <si>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</si>
  <si>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</si>
  <si>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</si>
  <si>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</si>
  <si>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</si>
  <si>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</si>
  <si>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</si>
  <si>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</si>
  <si>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</si>
  <si>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</si>
  <si>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</si>
  <si>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</si>
  <si>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</si>
  <si>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</si>
  <si>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</si>
  <si>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</si>
  <si>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</si>
  <si>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</si>
  <si>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</si>
  <si>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</si>
  <si>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</si>
  <si>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</si>
  <si>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</si>
  <si>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</si>
  <si>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</si>
  <si>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</si>
  <si>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</si>
  <si>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</si>
  <si>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</si>
  <si>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</si>
  <si>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</si>
  <si>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</si>
  <si>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</si>
  <si>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</si>
  <si>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</si>
  <si>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</si>
  <si>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</si>
  <si>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</si>
  <si>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</si>
  <si>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</si>
  <si>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</si>
  <si>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</si>
  <si>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</si>
  <si>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</si>
  <si>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</si>
  <si>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</si>
  <si>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</si>
  <si>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</si>
  <si>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</si>
  <si>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</si>
  <si>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</si>
  <si>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</si>
  <si>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</si>
  <si>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</si>
  <si>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</si>
  <si>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</si>
  <si>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</si>
  <si>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</si>
  <si>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</si>
  <si>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</si>
  <si>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</si>
  <si>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</si>
  <si>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</si>
  <si>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</si>
  <si>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</si>
  <si>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</si>
  <si>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</si>
  <si>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</si>
  <si>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</si>
  <si>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</si>
  <si>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</si>
  <si>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</si>
  <si>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</si>
  <si>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</si>
  <si>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</si>
  <si>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</si>
  <si>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</si>
  <si>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</si>
  <si>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</si>
  <si>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</si>
  <si>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</si>
  <si>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</si>
  <si>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</si>
  <si>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</si>
  <si>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</si>
  <si>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</si>
  <si>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</si>
  <si>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</si>
  <si>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</si>
  <si>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</si>
  <si>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</si>
  <si>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</si>
  <si>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</si>
  <si>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</si>
  <si>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</si>
  <si>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</si>
  <si>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</si>
  <si>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</si>
  <si>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</si>
  <si>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</si>
  <si>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</si>
  <si>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</si>
  <si>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</si>
  <si>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</si>
  <si>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</si>
  <si>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</si>
  <si>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</si>
  <si>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</si>
  <si>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</si>
  <si>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</si>
  <si>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</si>
  <si>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</si>
  <si>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</si>
  <si>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</si>
  <si>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</si>
  <si>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</si>
  <si>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</si>
  <si>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</si>
  <si>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</si>
  <si>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</si>
  <si>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</si>
  <si>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</si>
  <si>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</si>
  <si>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</si>
  <si>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</si>
  <si>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</si>
  <si>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</si>
  <si>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</si>
  <si>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</si>
  <si>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</si>
  <si>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</si>
  <si>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</si>
  <si>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</si>
  <si>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</si>
  <si>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</si>
  <si>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</si>
  <si>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</si>
  <si>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</si>
  <si>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</si>
  <si>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</si>
  <si>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</si>
  <si>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</si>
  <si>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</si>
  <si>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</si>
  <si>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</si>
  <si>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</si>
  <si>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</si>
  <si>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</si>
  <si>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</si>
  <si>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</si>
  <si>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</si>
  <si>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</si>
  <si>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</si>
  <si>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</si>
  <si>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</si>
  <si>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</si>
  <si>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</si>
  <si>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</si>
  <si>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</si>
  <si>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</si>
  <si>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</si>
  <si>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</si>
  <si>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</si>
  <si>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</si>
  <si>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</si>
  <si>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</si>
  <si>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</si>
  <si>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</si>
  <si>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</si>
  <si>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</si>
  <si>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</si>
  <si>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</si>
  <si>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</si>
  <si>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</si>
  <si>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</si>
  <si>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</si>
  <si>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</si>
  <si>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</si>
  <si>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</si>
  <si>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</si>
  <si>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</si>
  <si>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</si>
  <si>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</si>
  <si>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</si>
  <si>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</si>
  <si>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</si>
  <si>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</si>
  <si>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</si>
  <si>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</si>
  <si>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</si>
  <si>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</si>
  <si>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</si>
  <si>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</si>
  <si>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</si>
  <si>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</si>
  <si>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</si>
  <si>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</si>
  <si>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</si>
  <si>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</si>
  <si>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</si>
  <si>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</si>
  <si>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</si>
  <si>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</si>
  <si>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</si>
  <si>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</si>
  <si>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</si>
  <si>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</si>
  <si>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</si>
  <si>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</si>
  <si>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</si>
  <si>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</si>
  <si>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</si>
  <si>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</si>
  <si>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</si>
  <si>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</si>
  <si>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</si>
  <si>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</si>
  <si>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</si>
  <si>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</si>
  <si>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</si>
  <si>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</si>
  <si>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</si>
  <si>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</si>
  <si>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</si>
  <si>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</si>
  <si>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</si>
  <si>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</si>
  <si>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</si>
  <si>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</si>
  <si>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</si>
  <si>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</si>
  <si>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</si>
  <si>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</si>
  <si>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</si>
  <si>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</si>
  <si>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</si>
  <si>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</si>
  <si>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</si>
  <si>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</si>
  <si>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</si>
  <si>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</si>
  <si>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</si>
  <si>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</si>
  <si>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</si>
  <si>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</si>
  <si>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</si>
  <si>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</si>
  <si>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</si>
  <si>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</si>
  <si>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</si>
  <si>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</si>
  <si>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</si>
  <si>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</si>
  <si>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</si>
  <si>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</si>
  <si>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</si>
  <si>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</si>
  <si>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</si>
  <si>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</si>
  <si>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</si>
  <si>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</si>
  <si>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</si>
  <si>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</si>
  <si>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</si>
  <si>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</si>
  <si>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</si>
  <si>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</si>
  <si>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</si>
  <si>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</si>
  <si>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</si>
  <si>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</si>
  <si>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</si>
  <si>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</si>
  <si>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</si>
  <si>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</si>
  <si>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</si>
  <si>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</si>
  <si>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</si>
  <si>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</si>
  <si>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</si>
  <si>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</si>
  <si>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</si>
  <si>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</si>
  <si>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</si>
  <si>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</si>
  <si>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</si>
  <si>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</si>
  <si>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</si>
  <si>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</si>
  <si>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</si>
  <si>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</si>
  <si>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</si>
  <si>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</si>
  <si>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</si>
  <si>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</si>
  <si>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</si>
  <si>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</si>
  <si>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</si>
  <si>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</si>
  <si>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</si>
  <si>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</si>
  <si>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</si>
  <si>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</si>
  <si>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</si>
  <si>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</si>
  <si>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</si>
  <si>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</si>
  <si>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</si>
  <si>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</si>
  <si>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</si>
  <si>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</si>
  <si>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</si>
  <si>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</si>
  <si>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</si>
  <si>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</si>
  <si>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</si>
  <si>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</si>
  <si>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</si>
  <si>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</si>
  <si>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</si>
  <si>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</si>
  <si>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</si>
  <si>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</si>
  <si>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</si>
  <si>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</si>
  <si>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</si>
  <si>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</si>
  <si>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</si>
  <si>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</si>
  <si>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</si>
  <si>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</si>
  <si>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</si>
  <si>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</si>
  <si>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</si>
  <si>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</si>
  <si>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</si>
  <si>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</si>
  <si>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</si>
  <si>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</si>
  <si>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</si>
  <si>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</si>
  <si>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</si>
  <si>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</si>
  <si>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</si>
  <si>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</si>
  <si>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</si>
  <si>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</si>
  <si>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</si>
  <si>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</si>
  <si>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</si>
  <si>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</si>
  <si>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</si>
  <si>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</si>
  <si>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</si>
  <si>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</si>
  <si>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</si>
  <si>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</si>
  <si>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</si>
  <si>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</si>
  <si>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</si>
  <si>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</si>
  <si>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</si>
  <si>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</si>
  <si>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</si>
  <si>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</si>
  <si>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</si>
  <si>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</si>
  <si>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</si>
  <si>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</si>
  <si>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</si>
  <si>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</si>
  <si>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</si>
  <si>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</si>
  <si>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</si>
  <si>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</si>
  <si>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</si>
  <si>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</si>
  <si>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</si>
  <si>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</si>
  <si>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</si>
  <si>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</si>
  <si>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</si>
  <si>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</si>
  <si>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</si>
  <si>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</si>
  <si>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</si>
  <si>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</si>
  <si>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</si>
  <si>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</si>
  <si>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</si>
  <si>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</si>
  <si>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</si>
  <si>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</si>
  <si>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</si>
  <si>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</si>
  <si>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</si>
  <si>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</si>
  <si>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</si>
  <si>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</si>
  <si>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</si>
  <si>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</si>
  <si>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</si>
  <si>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</si>
  <si>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</si>
  <si>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</si>
  <si>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</si>
  <si>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</si>
  <si>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</si>
  <si>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</si>
  <si>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</si>
  <si>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</si>
  <si>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</si>
  <si>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</si>
  <si>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</si>
  <si>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</si>
  <si>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</si>
  <si>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</si>
  <si>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</si>
  <si>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</si>
  <si>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</si>
  <si>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</si>
  <si>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</si>
  <si>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</si>
  <si>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</si>
  <si>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</si>
  <si>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</si>
  <si>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</si>
  <si>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</si>
  <si>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</si>
  <si>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</si>
  <si>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</si>
  <si>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</si>
  <si>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</si>
  <si>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</si>
  <si>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</si>
  <si>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</si>
  <si>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</si>
  <si>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</si>
  <si>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</si>
  <si>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</si>
  <si>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</si>
  <si>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</si>
  <si>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</si>
  <si>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</si>
  <si>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</si>
  <si>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</si>
  <si>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</si>
  <si>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</si>
  <si>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</si>
  <si>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</si>
  <si>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</si>
  <si>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</si>
  <si>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</si>
  <si>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</si>
  <si>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</si>
  <si>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</si>
  <si>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</si>
  <si>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</si>
  <si>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</si>
  <si>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</si>
  <si>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</si>
  <si>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</si>
  <si>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</si>
  <si>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</si>
  <si>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</si>
  <si>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</si>
  <si>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</si>
  <si>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</si>
  <si>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</si>
  <si>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</si>
  <si>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</si>
  <si>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</si>
  <si>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</si>
  <si>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</si>
  <si>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</si>
  <si>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</si>
  <si>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</si>
  <si>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</si>
  <si>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</si>
  <si>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</si>
  <si>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</si>
  <si>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</si>
  <si>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</si>
  <si>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</si>
  <si>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</si>
  <si>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</si>
  <si>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</si>
  <si>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</si>
  <si>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Plan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</si>
  <si>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</si>
  <si>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</si>
  <si>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</si>
  <si>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</si>
  <si>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</si>
  <si>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</si>
  <si>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</si>
  <si>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Cultura de Servicios y Gestión de Usuarios</t>
  </si>
  <si>
    <t>Boletin</t>
  </si>
  <si>
    <t>Fortalecida la capacidad de Gestión de la Red en relación a los objetivos estratégicos del SNS</t>
  </si>
  <si>
    <t>Fortalecimiento de la Veeduría y participación social</t>
  </si>
  <si>
    <t>Reporte</t>
  </si>
  <si>
    <t xml:space="preserve">
Fortalecida las relaciones del Nivel Central del SNS y otros agentes del sector Salud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</si>
  <si>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</si>
  <si>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</si>
  <si>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</si>
  <si>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</si>
  <si>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</si>
  <si>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</si>
  <si>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</si>
  <si>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</si>
  <si>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</si>
  <si>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</si>
  <si>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</si>
  <si>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</si>
  <si>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</si>
  <si>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Registro Digital</t>
  </si>
  <si>
    <t>Aplicados los criterios de integración de los establecimientos del IDSS en sustento a la integración de la red única de servicios públicos de salud</t>
  </si>
  <si>
    <t>Recursos humanos del IDSS integrados a la red del SNS, con el proceso de unificación de cargos completado según el decreto 200-16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</si>
  <si>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</si>
  <si>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</si>
  <si>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</si>
  <si>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</si>
  <si>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</si>
  <si>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</si>
  <si>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</si>
  <si>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Diseñada e implementada una política salarial que que estimule el más alto desempeño de las funciones del RRHH del SNS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</si>
  <si>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</si>
  <si>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</si>
  <si>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</si>
  <si>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Desarrollada e implementada las intervenciones con carácter preventivo, de promoción y asistencia de las enfermedades crónicas no transmisibles</t>
  </si>
  <si>
    <t>Garantizado el continuo de la atención para aumentar las expectativas de vida en personas que viven con VIH-SIDA mediante la correcta aplicación de las normas, guías y protocolos nacionales</t>
  </si>
  <si>
    <t>Mejorada la cobertura y calidad en materia de salud sexual-reproductiva en todos los niveles de atención con énfasis en la atención materno-perinatal, infantil y adolescente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</si>
  <si>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</si>
  <si>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ID_Dependendencia</t>
  </si>
  <si>
    <t>POA</t>
  </si>
  <si>
    <t>SRS</t>
  </si>
  <si>
    <t>AREA</t>
  </si>
  <si>
    <t>TIPO</t>
  </si>
  <si>
    <t>Código_Actividad</t>
  </si>
  <si>
    <t>Meta Lograda actual periodo                 Año 2019</t>
  </si>
  <si>
    <t>Meta Lograda Año 2018</t>
  </si>
  <si>
    <t>Meta Proyectada a Lograr Año 2019</t>
  </si>
  <si>
    <t>Meta Proyectada Año 2020</t>
  </si>
  <si>
    <t>Programación de actividades</t>
  </si>
  <si>
    <t>Analisis comportamiento de pago</t>
  </si>
  <si>
    <t xml:space="preserve">Analisis de gesion de tesoreria </t>
  </si>
  <si>
    <t>Elaboracion de los estados financieros.</t>
  </si>
  <si>
    <t>Analisis de ejecucion presupuestaria enfocada a la programacion trimestral</t>
  </si>
  <si>
    <t>Autoevaluacion de las Normas Basicas de Control Interno</t>
  </si>
  <si>
    <t>Elaboracion del plan de mejora de las NOBACI</t>
  </si>
  <si>
    <t>Seguimiento al plan de mejora de las NOBACI</t>
  </si>
  <si>
    <t>Seguimiento a la ejecucion del plan de mantenimiento preventivo de equipos e infraestructuras</t>
  </si>
  <si>
    <t>Levantamiento de las Condiciones Esenciales obstetricas-neonatales</t>
  </si>
  <si>
    <t>Divulgar la cartera de servicios actualizadas en medios de comunicación institucionales</t>
  </si>
  <si>
    <t>Actualizacion trimestral del inventario CEAS</t>
  </si>
  <si>
    <t>Reporte y descargo de chatarra</t>
  </si>
  <si>
    <t>Auditoria de los expedientes clinicos</t>
  </si>
  <si>
    <t>Actualizacion del portal de transparencia</t>
  </si>
  <si>
    <t>Reunion de seguimiento al comité de medios web</t>
  </si>
  <si>
    <t xml:space="preserve">Clasificacion de la informacion según el articulo 23 y 29 de la ley 200-04 </t>
  </si>
  <si>
    <t>Analisis y seguimiento al proceso de quejas y sugerencias del Portal de Atencion Ciudadana 311</t>
  </si>
  <si>
    <t>Promovida la gestion eficiente,que facilite la comunicación, coordinacion y control de la Red del SNS</t>
  </si>
  <si>
    <t>Elaboracion del POA 2021</t>
  </si>
  <si>
    <t>Elaboracion del Plan Anual Compras Y Contrataciones 2021</t>
  </si>
  <si>
    <t>Levantamiento de los proyectos de cooperacion finalizados en el 2019 y en ejecucion</t>
  </si>
  <si>
    <t>Monitoreo del Dashboard de Gestion CEAS</t>
  </si>
  <si>
    <t>Elaboracion de la memoria Institucional 2020</t>
  </si>
  <si>
    <t>Seguimiento a la implementacion del plan de mejora CAF</t>
  </si>
  <si>
    <t>Reunion de seguimiento a los planes de mejora producto del informe de retorno y las auditorias de calidad del CAF</t>
  </si>
  <si>
    <t>Sesiones de trabajo comité de calidad</t>
  </si>
  <si>
    <t>Auditoria  calidad del dato de la produccion de servicios del CEAS</t>
  </si>
  <si>
    <t xml:space="preserve"> Levantamiento del dato y reporte de produccion de servicios</t>
  </si>
  <si>
    <t>Implementacion de la estructura organizativa de los CEAS</t>
  </si>
  <si>
    <t>Seguimiento a la implementacion de la estructura organizativa de los CEAS</t>
  </si>
  <si>
    <t>Seguimiento a la sala de situacion mortalidad materna y perinatal</t>
  </si>
  <si>
    <t>Seguimiento al apego a protocolos de los servicios materno -infanti</t>
  </si>
  <si>
    <t>Seguimiento al Registro en linea del Certificado de Nacidos Vivos.</t>
  </si>
  <si>
    <t>Capacitacion a proveedores sobre promocion, consejeria, y anticoncepcion post evento obstetrico, metodos anticonceptivos de largo plazo y de emergencia.</t>
  </si>
  <si>
    <t>Autoevaluacion adherencias a protocolos obstetricos y neonatales.</t>
  </si>
  <si>
    <t>Promocion de la lactancia materna</t>
  </si>
  <si>
    <t>Captacion y tratamiento ARV de gestantes VIH+.</t>
  </si>
  <si>
    <t>Implementacion de la Estrategia Codigo Rojo.</t>
  </si>
  <si>
    <t>Reunion del Comité de Morbilidad Materna Extrema</t>
  </si>
  <si>
    <t>Seguimiento a la reduccion de las intervenciones por cesareas</t>
  </si>
  <si>
    <t>Contrareferimiento de las puerperas al PN</t>
  </si>
  <si>
    <t>Oferta de servicios integrales para la prevencion del embarazo en adolescentes.</t>
  </si>
  <si>
    <t xml:space="preserve">Seguimiento a los CEAS sobre la implementacion del SIP </t>
  </si>
  <si>
    <t>Seguimiento al desarrollo del Plan de Capacitacion del CEAS</t>
  </si>
  <si>
    <t>Aplicación encuesta de clima laboral</t>
  </si>
  <si>
    <t>Elaboracion Acuerdos Desempeño</t>
  </si>
  <si>
    <t>Evaluacion desempeño</t>
  </si>
  <si>
    <t xml:space="preserve">Seguimiento al cumpllimiento de horario de los CEAS. </t>
  </si>
  <si>
    <t>1.6.1.1. Fortalecimiento de la estructura tecnologica de la Red SNS</t>
  </si>
  <si>
    <t>Soporte a los requerimientos tecnologicos internos.</t>
  </si>
  <si>
    <t>Elaboracion e implementacion del plan de fortalecimiento de los servicios de hosteleria hospitalaria.</t>
  </si>
  <si>
    <t>Actualizacion de las listas de espera quirurgicas</t>
  </si>
  <si>
    <t>Jornadas quirurgicas para disminuir listas de espera.</t>
  </si>
  <si>
    <t>Seguimiento al apego de las guias de atencion en TB</t>
  </si>
  <si>
    <t>seguimiento al apego de las guias de atencion en VIH</t>
  </si>
  <si>
    <t>Seguimiento al control de co-infecciones TB- VIH.</t>
  </si>
  <si>
    <t>Seguimiento a la prestacion de servicios de laboratorio y servicio de transfusion ofertado 24 h</t>
  </si>
  <si>
    <t>Seguimiento a la prestacion de los servicios de pruebas especiales de VIH (CD4, CV Y ADN-PCR)</t>
  </si>
  <si>
    <t>Oferta de servicios diagnosticos ( con turno que abarquen las 24 horas)</t>
  </si>
  <si>
    <t>Conformacion de clubes de donantes</t>
  </si>
  <si>
    <t>Jornadas voluntarias de donacion de sangre.</t>
  </si>
  <si>
    <t>Seguimiento al fortalecimiento del SUGEMI</t>
  </si>
  <si>
    <t>Reunion de coordinacion de eventos, preparacion y respuesta operativos, ante emergencias, desastres y catastrofes.</t>
  </si>
  <si>
    <t>Levantamiento de la cartera de servicios odontologicos ofertados en el CEAS</t>
  </si>
  <si>
    <t>Supervision de los servicios odontologicos en el CEAS</t>
  </si>
  <si>
    <t>Seguimiento a los proyectos de cooperacion del CEAS</t>
  </si>
  <si>
    <t>Sesiones de trabajo para coordinar traslados de urgencia y emergencia en la Red.</t>
  </si>
  <si>
    <t>Superviciones para verificar el uso de guia, normas y protocolos en urgencias y emergencias en  CEAS.</t>
  </si>
  <si>
    <t>1.3.1.1Fortalecimiento de la gestion financiera de la Red</t>
  </si>
  <si>
    <t>1.3.1.2. Implementacion de las NOBACI</t>
  </si>
  <si>
    <t>1.7.1.1. Plan de comunicación estrategico del SNS</t>
  </si>
  <si>
    <t>3.1.1.3. Fortalecimiento de los servicios de emergencias y apoyo ante desastres en la Red.</t>
  </si>
  <si>
    <t>SNS</t>
  </si>
  <si>
    <t>CEAS: Hospital General Dr. Vinicio Calventi.</t>
  </si>
  <si>
    <t xml:space="preserve">Gerencia de emergencia </t>
  </si>
  <si>
    <t xml:space="preserve">Recursos humanos </t>
  </si>
  <si>
    <t>Resmas</t>
  </si>
  <si>
    <t>Cajas</t>
  </si>
  <si>
    <t>Rollos</t>
  </si>
  <si>
    <t>Galones</t>
  </si>
  <si>
    <t>UPS</t>
  </si>
  <si>
    <t>Pequeños</t>
  </si>
  <si>
    <t>Impresoras</t>
  </si>
  <si>
    <t>Fotocopiadora</t>
  </si>
  <si>
    <t>Una unidad</t>
  </si>
  <si>
    <t>equipo</t>
  </si>
  <si>
    <t>Para Computadora</t>
  </si>
  <si>
    <t xml:space="preserve">Cubetas </t>
  </si>
  <si>
    <t>Unidades</t>
  </si>
  <si>
    <t>Neverita</t>
  </si>
  <si>
    <t>Computadora</t>
  </si>
  <si>
    <t>Cafetera</t>
  </si>
  <si>
    <t>Paquetes</t>
  </si>
  <si>
    <t>Mantenimiento</t>
  </si>
  <si>
    <t>de escritorio</t>
  </si>
  <si>
    <t xml:space="preserve">Archivo </t>
  </si>
  <si>
    <t>Varios</t>
  </si>
  <si>
    <t>Alimentos (Refrigerio frio y caliente para 17 personas)</t>
  </si>
  <si>
    <t>Reuniones en el seguimiento y evaluación de la metodología CAF</t>
  </si>
  <si>
    <t>Reunión para evaluar el funcionamiento de la gestión de OAI aperturada.</t>
  </si>
  <si>
    <t>Reuniones Coordinar el flujo de información que deben ser subidas al portal</t>
  </si>
  <si>
    <t>CPU</t>
  </si>
  <si>
    <t xml:space="preserve">Sillones </t>
  </si>
  <si>
    <t>Grandes</t>
  </si>
  <si>
    <t>Microondas</t>
  </si>
  <si>
    <t>''''''''</t>
  </si>
  <si>
    <t xml:space="preserve">Resma </t>
  </si>
  <si>
    <t xml:space="preserve">Hojas blancos </t>
  </si>
  <si>
    <t xml:space="preserve">fordeex </t>
  </si>
  <si>
    <t>Impresora  blanco y negro</t>
  </si>
  <si>
    <t xml:space="preserve">lapiceros </t>
  </si>
  <si>
    <t xml:space="preserve">cajas </t>
  </si>
  <si>
    <t>mediana</t>
  </si>
  <si>
    <t>Otros (UCI)</t>
  </si>
  <si>
    <t>HVC 1.3.1.2.02</t>
  </si>
  <si>
    <t>HVC 1.3.1.2.03</t>
  </si>
  <si>
    <t>HVC 1.3.1.1.01</t>
  </si>
  <si>
    <t>HVC 1.3.1.1.02</t>
  </si>
  <si>
    <t>HVC 1.3.1.1.03</t>
  </si>
  <si>
    <t>HVC 1.3.1.1.04</t>
  </si>
  <si>
    <t>HVC 1.3.1.1.05</t>
  </si>
  <si>
    <t>HVC 1.3.1.1.06</t>
  </si>
  <si>
    <t>HVC 1.3.1.1.07</t>
  </si>
  <si>
    <t>HVC 1.3.1.3.03</t>
  </si>
  <si>
    <t>HVC 1.7.1.1.01</t>
  </si>
  <si>
    <t xml:space="preserve">Contabilidad </t>
  </si>
  <si>
    <t xml:space="preserve">Subdirecion financiera </t>
  </si>
  <si>
    <t xml:space="preserve"> Financiero y Tesoreria </t>
  </si>
  <si>
    <t xml:space="preserve"> Reuniones para la Elaboracion de los estados financieros </t>
  </si>
  <si>
    <t xml:space="preserve">Planificacion y conocimientos </t>
  </si>
  <si>
    <t xml:space="preserve">Monitoreo y evaluacion </t>
  </si>
  <si>
    <t xml:space="preserve">Mantenimiento </t>
  </si>
  <si>
    <t xml:space="preserve">Planificacion y conocimientos monitoreo y evaluacion </t>
  </si>
  <si>
    <t xml:space="preserve">Gerencia de gineco-obstetricia y neonatologia </t>
  </si>
  <si>
    <t xml:space="preserve">Gerencia de pediatria </t>
  </si>
  <si>
    <t xml:space="preserve">Gerencia de gineco-obstetricia </t>
  </si>
  <si>
    <t xml:space="preserve">controladuria  general de la republica </t>
  </si>
  <si>
    <t xml:space="preserve">Inventario </t>
  </si>
  <si>
    <t xml:space="preserve">Gerencia de calidad </t>
  </si>
  <si>
    <t xml:space="preserve">Planificacion y conocimientos ,Calidad  monitoreo y evaluacion </t>
  </si>
  <si>
    <t>Gerencia de calidad</t>
  </si>
  <si>
    <t xml:space="preserve"> planificacion y conocimientos Recursos humanos </t>
  </si>
  <si>
    <t xml:space="preserve">Subdirecion medica  gerencia de obstetricia y neonatologia </t>
  </si>
  <si>
    <t xml:space="preserve">Estadistica </t>
  </si>
  <si>
    <t xml:space="preserve">Neonatologia </t>
  </si>
  <si>
    <t xml:space="preserve">Atencion integral Gerencia de gineco-obstetricia e infectologia </t>
  </si>
  <si>
    <t xml:space="preserve">Compra </t>
  </si>
  <si>
    <t xml:space="preserve"> Sub- direcion Medica gerencia de cirugia y gineco-obstetricia </t>
  </si>
  <si>
    <t xml:space="preserve"> Encargada de programa  de TB y gerencia de epidemiologia </t>
  </si>
  <si>
    <t xml:space="preserve"> Encargada de programa  atencion integral y Gerencia de epidemiologia </t>
  </si>
  <si>
    <t xml:space="preserve">Gerencia de laboratorio y banco de sangre </t>
  </si>
  <si>
    <t xml:space="preserve">Gerencia de laboratorio y pruebas especiales </t>
  </si>
  <si>
    <t xml:space="preserve"> Subdirección medica Gerencia de laboratorio y banco de sangre </t>
  </si>
  <si>
    <t xml:space="preserve">Gerencia odontologica </t>
  </si>
  <si>
    <t>HVC 1.3.1.1.08</t>
  </si>
  <si>
    <t>Charlas motivadoras, Estudios de Casos Benchlearning/ Benchmarking</t>
  </si>
  <si>
    <t xml:space="preserve">Sincerizar y actualizar las agendas medicas </t>
  </si>
  <si>
    <t xml:space="preserve">cartucho para impresora </t>
  </si>
  <si>
    <t xml:space="preserve">caja </t>
  </si>
  <si>
    <t>Adopción  del Modelo Integrado de Atención de Emergencias y Urgencias</t>
  </si>
  <si>
    <t xml:space="preserve">Capacitación del personal de salud en el Soporte Vital Avanzado y Soporte vital avanzado pediatrico </t>
  </si>
  <si>
    <t>Capacitación del personal de las Ambulancias en los manuales asistenciales, Soporte vital Básico y soporte Vital Avanzado</t>
  </si>
  <si>
    <t xml:space="preserve">Mantenimiento y  Dotación del carro de paro en las salas de emergencias </t>
  </si>
  <si>
    <t>Adopción Procedimiento de Traslado Interrhospitalario de Pacientes Emergentes y Urgentes</t>
  </si>
  <si>
    <t>Capacitación del personal asistencial en el plan hospitalario de Emergencias y Desastres y respuesta a eventos de salud pblica y desastres nacionales</t>
  </si>
  <si>
    <t xml:space="preserve">Realización de Simulacro ante eventos para prueba del plan de emergencias y desastres  </t>
  </si>
  <si>
    <t xml:space="preserve">Preparación de Operativo feriado navidad y año nuevo </t>
  </si>
  <si>
    <t>Plan de Preparación y Respuesta a Brotes Epidemiologicos.</t>
  </si>
  <si>
    <t>SUbdirecion medica  gerencia d</t>
  </si>
  <si>
    <t>Rema</t>
  </si>
  <si>
    <t>Ejecucion del plan de mejora basado en la MGP</t>
  </si>
  <si>
    <t>Elaboracion del plan de mejora basado en la MGP</t>
  </si>
  <si>
    <t>Racionalizado el uso de los recursos financieros y economicos (inventario,bienes, equipos)</t>
  </si>
  <si>
    <t>Actualizacion del plan de mantenimiento preventivo de equipos  e infraestructura</t>
  </si>
  <si>
    <t>Conformacion comité de medios web(OAI, comunicaciones, juridica, TIC)</t>
  </si>
  <si>
    <t>Acta Constitutiva</t>
  </si>
  <si>
    <t>Reuniones para implementacion  carta compromiso ciudadano en la Red</t>
  </si>
  <si>
    <t>Estructuración de los equipos de la Red de Reanimación Neonatal Avanzada</t>
  </si>
  <si>
    <t>Seguimiento a laImplementacion de la Estrategia Codigo Rojo.</t>
  </si>
  <si>
    <t>Seguimiento al Control de crecimiento y desarrollo, vigilancia nutricional y estimulacion temprana en CEAS.</t>
  </si>
  <si>
    <t>Actualizacion del Plan de Capacitacion del CEAS</t>
  </si>
  <si>
    <t>Acuerdos firmados</t>
  </si>
  <si>
    <t>Evaluacion firmada</t>
  </si>
  <si>
    <t>Cartera de servcios</t>
  </si>
  <si>
    <t>Seguimiento a la Implenetación del RAC-Triaje Pacientes Salas de Emergencicas Hospitalarias</t>
  </si>
  <si>
    <t>Actualizacion planes de Emergencias y Desastres Hospitalarios.</t>
  </si>
  <si>
    <t xml:space="preserve">Seguimiento a la Implementacion de plan de mejora del indice de seguridad hospitalaria comité de emergencias regionales </t>
  </si>
  <si>
    <t>Implementación de la inciativa Mejora de la Calidad y Humanización de los Servicios de Atención a la Madre y el Recién Nacido</t>
  </si>
  <si>
    <t>Seguimiento a la Implementación de la inciativa Mejora de la Calidad y Humanización de los Servicios de Atención a la Madre y el Recién Nacido</t>
  </si>
  <si>
    <t>Reunion de socializacion del informe de mejoras de los hallazgos encontrados en el seguimiento de la inciativa Mejora de la Calidad y Humanización de los Servicios de Atención a la Madre y el Recién Nacido</t>
  </si>
  <si>
    <t xml:space="preserve">Conformación de las Unidades de Atencion Integral para Adolescentes </t>
  </si>
  <si>
    <t xml:space="preserve">Implementación de las Guías y protocolos de atención integral con énfasis en salud sexual y salud reproductiva </t>
  </si>
  <si>
    <t xml:space="preserve">Implementación del protocolo de atención para manejo de consejería y asesoría en anticoncepción para los/as adolescentes a través de la implicación del personal médico, de enfermería y promotores/as </t>
  </si>
  <si>
    <t xml:space="preserve">Implementación del plan de mejora para la habilitación de las unidades de cuidados obstétricos de emergencia y neonatales en la Red </t>
  </si>
  <si>
    <t>Elaboración de los planes de mejora, fruto de los resultados de la evaluación de adherencia a protocolos</t>
  </si>
  <si>
    <t>Implementación de la Clínica de los Trastornos Hipertensivos del Embarazo</t>
  </si>
  <si>
    <t>Implementación del Programa Mamá Canguro</t>
  </si>
  <si>
    <t>Conformación de las salas de estimulación temprana</t>
  </si>
  <si>
    <t>Implementación de las salas de estimulación temprana</t>
  </si>
  <si>
    <t>Implementación de la Sala Diagnóstico temprano de gestantes consumidoras de alcohol y drogas</t>
  </si>
  <si>
    <t>Conformación de la Unidad de Género en Salud</t>
  </si>
  <si>
    <t>HVC 1.3.1.1.09</t>
  </si>
  <si>
    <t xml:space="preserve">Libre acceso a la  información </t>
  </si>
  <si>
    <t xml:space="preserve">Subdirección financiera </t>
  </si>
  <si>
    <t xml:space="preserve">Libre acceso a la información  y Dirección general sub dirección medica  </t>
  </si>
  <si>
    <t xml:space="preserve">Libre acceso a la información  y Dirección general </t>
  </si>
  <si>
    <t xml:space="preserve">Planificación y conocimientos </t>
  </si>
  <si>
    <t xml:space="preserve">Dirección general y subdirección médica </t>
  </si>
  <si>
    <t xml:space="preserve">Planificación y conocimientos ,  Gerencia calidad </t>
  </si>
  <si>
    <t>HVC 1.1.3.1.05</t>
  </si>
  <si>
    <t xml:space="preserve">Gerencia de gineco-obstetricia y Planificación familiar </t>
  </si>
  <si>
    <t xml:space="preserve">plan </t>
  </si>
  <si>
    <t xml:space="preserve">plan de mejora </t>
  </si>
  <si>
    <t xml:space="preserve">  Neonatologia </t>
  </si>
  <si>
    <t xml:space="preserve">Gerencia de gineco-obstetricia y gerencia epidemiologia </t>
  </si>
  <si>
    <t>tutoria de la contraloria general de la republica solicitada</t>
  </si>
  <si>
    <t xml:space="preserve">SNS gineco-obstetricia </t>
  </si>
  <si>
    <t xml:space="preserve"> HVC 4.1.1.1.02</t>
  </si>
  <si>
    <t xml:space="preserve"> HVC 2.2.1.1.02</t>
  </si>
  <si>
    <t xml:space="preserve"> HVC 2.2.1.2.04</t>
  </si>
  <si>
    <t xml:space="preserve"> HVC 1.6.1.1.01</t>
  </si>
  <si>
    <t>HVC 1.6.1.2.01</t>
  </si>
  <si>
    <t xml:space="preserve">Encargado de Hoteleria,  Planificación y conocimiento,Gerencia de  Epidemiologia y Calidad </t>
  </si>
  <si>
    <t xml:space="preserve"> HVC 3.3.1.1.02</t>
  </si>
  <si>
    <t xml:space="preserve"> HVC 3.3.1.1.03</t>
  </si>
  <si>
    <t xml:space="preserve"> HVC 3.1.1.3.01</t>
  </si>
  <si>
    <t xml:space="preserve"> HVC 3.1.1.3.02</t>
  </si>
  <si>
    <t xml:space="preserve"> HVC 3.1.1.3.03</t>
  </si>
  <si>
    <t xml:space="preserve"> HVC 3.1.1.3.04</t>
  </si>
  <si>
    <t xml:space="preserve"> HVC 3.1.1.3.05</t>
  </si>
  <si>
    <t>Modelo de Red implementado y operando acorde a los lineamientos del Modelo de Gestión y del Modelo de Atención</t>
  </si>
  <si>
    <t xml:space="preserve">Fortalecido el modelo de referencia y contrareferencia </t>
  </si>
  <si>
    <t>Software</t>
  </si>
  <si>
    <t>relojes</t>
  </si>
  <si>
    <t>reloj</t>
  </si>
  <si>
    <t>PC (contratación)</t>
  </si>
  <si>
    <t>insumos para pruebas de VIH</t>
  </si>
  <si>
    <t xml:space="preserve">jeringas </t>
  </si>
  <si>
    <t xml:space="preserve">algodón </t>
  </si>
  <si>
    <t>alcohol</t>
  </si>
  <si>
    <t>medicamentos</t>
  </si>
  <si>
    <t>Tubos de ensayo</t>
  </si>
  <si>
    <t>HVC 3.3.1.1.02</t>
  </si>
  <si>
    <t>cartuchos</t>
  </si>
  <si>
    <t>cajas</t>
  </si>
  <si>
    <t>galones</t>
  </si>
  <si>
    <t>resmas</t>
  </si>
  <si>
    <t>PC</t>
  </si>
  <si>
    <t>Coffebreak</t>
  </si>
  <si>
    <t xml:space="preserve">lápices </t>
  </si>
  <si>
    <t>apoyo informático</t>
  </si>
  <si>
    <t>cronómetros</t>
  </si>
  <si>
    <t>archivos</t>
  </si>
  <si>
    <t>camilla</t>
  </si>
  <si>
    <t>escritorio</t>
  </si>
  <si>
    <t>computadoras</t>
  </si>
  <si>
    <t>sellos</t>
  </si>
  <si>
    <t>uniforme de personal</t>
  </si>
  <si>
    <t>gorros desechables</t>
  </si>
  <si>
    <t>mascarillas</t>
  </si>
  <si>
    <t>guantes</t>
  </si>
  <si>
    <t xml:space="preserve">murales </t>
  </si>
  <si>
    <t>buzón de sugerencias</t>
  </si>
  <si>
    <t>cortinas</t>
  </si>
  <si>
    <t>murales</t>
  </si>
  <si>
    <t>pantalones</t>
  </si>
  <si>
    <t>camisas</t>
  </si>
  <si>
    <t>chaquetas</t>
  </si>
  <si>
    <t>T-shirts</t>
  </si>
  <si>
    <t>cascos y gafas protectoras</t>
  </si>
  <si>
    <t>overoles</t>
  </si>
  <si>
    <t>uniforme de enfermería</t>
  </si>
  <si>
    <t>batas para médicos</t>
  </si>
  <si>
    <t>lápices</t>
  </si>
  <si>
    <t>test de psicología</t>
  </si>
  <si>
    <t>camillas</t>
  </si>
  <si>
    <t>escritorios</t>
  </si>
  <si>
    <t>uniformes</t>
  </si>
  <si>
    <t>escala salarial</t>
  </si>
  <si>
    <t>pruebas psicométricas</t>
  </si>
  <si>
    <t>escáner</t>
  </si>
  <si>
    <t xml:space="preserve">tóner </t>
  </si>
  <si>
    <t>tóner</t>
  </si>
  <si>
    <t>Reuniones Técnicas del comités de calidad</t>
  </si>
  <si>
    <t>Reunión técnica de evaluación  de distribución logística y de servicios de almacén según el manual implementado</t>
  </si>
  <si>
    <t>Reunión técnica de socialización de auditoria e implementación de mejoras para la calidad del dato reportado con Enc. De servicios del CEA.</t>
  </si>
  <si>
    <t>Teléfono</t>
  </si>
  <si>
    <t>Para oficina (Extensión)</t>
  </si>
  <si>
    <t xml:space="preserve">lápiz </t>
  </si>
  <si>
    <t>actualización del software (contratación)</t>
  </si>
  <si>
    <t xml:space="preserve">pruebas psicométricas </t>
  </si>
  <si>
    <t xml:space="preserve">Libre acceso a la informacion </t>
  </si>
  <si>
    <t xml:space="preserve">Gerencia de gineco-obstetricia  Atencion al usuario </t>
  </si>
  <si>
    <t>9. Cultura de Servicios y Gestión de Usuarios</t>
  </si>
  <si>
    <t>.</t>
  </si>
  <si>
    <t>Red de Atención Primaria articulada, coordinada y fortalecida</t>
  </si>
  <si>
    <t xml:space="preserve">Implementación de grupos focales para determinar la calidad percibida del servicio
</t>
  </si>
  <si>
    <t>Implementacion del Programa de estandarización de la Gestión de Usuarios y Cultura de Servicios.</t>
  </si>
  <si>
    <t>11. Calidad de la Atención Clínica</t>
  </si>
  <si>
    <t>Aplicación de encuesta y elaboración del plan de mejora acorde al resultado obtenido.</t>
  </si>
  <si>
    <t xml:space="preserve">Gerencia de farmacia </t>
  </si>
  <si>
    <t xml:space="preserve">Sub-dirección medica </t>
  </si>
  <si>
    <t xml:space="preserve">Tecnologia de la informatica </t>
  </si>
  <si>
    <t>5. Promoción y Cultura de Innovación</t>
  </si>
  <si>
    <t>Promoción de la cartera de servicios y procesos internos de gestión de usuarios (información relativa a procesos internos y de salud colocados en video en pantallas en las salas de espera)</t>
  </si>
  <si>
    <t>Seguimiento al cumplimiento de la politica definida por la Dirección de Hospitales.</t>
  </si>
  <si>
    <t>plan</t>
  </si>
  <si>
    <t>Taller de Capacitación sobre Acceso a la Información</t>
  </si>
  <si>
    <t xml:space="preserve">Taller de Capacitación sobre Ley de Protección de Datos </t>
  </si>
  <si>
    <t>Taller de Capacitación sobre Declaración Jurada</t>
  </si>
  <si>
    <t>Taller de Capacitación sobre  Atención Ciudadana 311</t>
  </si>
  <si>
    <t>Taller capacitacion SAIP</t>
  </si>
  <si>
    <t xml:space="preserve">unidad de atencion integral de adolecentes </t>
  </si>
  <si>
    <t xml:space="preserve">Levantar el procedimiento de esterilización </t>
  </si>
  <si>
    <t xml:space="preserve">Manual de esterilizacion </t>
  </si>
  <si>
    <t xml:space="preserve">capacitacion de esterilización </t>
  </si>
  <si>
    <t xml:space="preserve">seguimiento a la adherencia de esterilización </t>
  </si>
  <si>
    <t xml:space="preserve">plan de mejora de los servicios de esterilización </t>
  </si>
  <si>
    <t xml:space="preserve">Plan </t>
  </si>
  <si>
    <t xml:space="preserve">cordinador de esterilizacion y epidemiologia </t>
  </si>
  <si>
    <t xml:space="preserve">  Atención al usuario</t>
  </si>
  <si>
    <t>Recursos humanos  atención al usuario</t>
  </si>
  <si>
    <t>HVC 1.3.1.1.10</t>
  </si>
  <si>
    <t>1.6.3.1. Protocolo Auditoría Calidad del Dato</t>
  </si>
  <si>
    <t xml:space="preserve"> HVC 1.6.3.1.01</t>
  </si>
  <si>
    <t>HVC 1.1.2.1.01</t>
  </si>
  <si>
    <t>HVC 1.1.2.1.02</t>
  </si>
  <si>
    <t>HVC 1.1.2.1.03</t>
  </si>
  <si>
    <t>HVC 1.1.2.1.04</t>
  </si>
  <si>
    <t>HVC 1.1.2.1.05</t>
  </si>
  <si>
    <t>1.2.2.1. Portales de transparencia de la Red SNS</t>
  </si>
  <si>
    <t>HVC 1.2.2.1.01</t>
  </si>
  <si>
    <t>HVC 1.2.2.1.02</t>
  </si>
  <si>
    <t>HVC 1.2.2.1.03</t>
  </si>
  <si>
    <t>HVC 1.2.2.1.04</t>
  </si>
  <si>
    <t>HVC 1.2.2.1.05</t>
  </si>
  <si>
    <t>HVC 1.3.1.2.01</t>
  </si>
  <si>
    <t>1.3.2.1 Implementacion del sistema de administracion de bienes</t>
  </si>
  <si>
    <t>HVC 1.3.2.1.01</t>
  </si>
  <si>
    <t>HVC 1.3.2.1.02</t>
  </si>
  <si>
    <t>HVC 1.3.2.1.03</t>
  </si>
  <si>
    <t xml:space="preserve">1.1.2.1.Estandarización de los Sub-portales de Trasparencia de la Red SNS </t>
  </si>
  <si>
    <t>1.1.3.1. Fortalecimiento de la planificacon institucional</t>
  </si>
  <si>
    <t>HVC 1.1.3.1.01</t>
  </si>
  <si>
    <t>HVC 1.1.3.1.02</t>
  </si>
  <si>
    <t>HVC 1.1.3.1.03</t>
  </si>
  <si>
    <t>HVC 1.1.3.1.04</t>
  </si>
  <si>
    <t>1.1.3.2. Modelo de Gestion de la Calidad Institucional</t>
  </si>
  <si>
    <t>HVC 1.1.3.2.01</t>
  </si>
  <si>
    <t>HVC 1.1.3.2.02</t>
  </si>
  <si>
    <t>HVC 1.1.3.2.03</t>
  </si>
  <si>
    <t>HVC 1.1.3.2.04</t>
  </si>
  <si>
    <t>HVC 1.1.3.2.05</t>
  </si>
  <si>
    <t>1.6.4.1. Programa de Gestion de Cita</t>
  </si>
  <si>
    <t>1.6.4.2 Despliegue del sistema de informacion de produccion de servicios</t>
  </si>
  <si>
    <t>HVC 1.6.4.1.01</t>
  </si>
  <si>
    <t>HVC 1.6.4.2.10</t>
  </si>
  <si>
    <t>1.1.2.2.Despliegue Estructura hospitalaria por nivel de complejidad</t>
  </si>
  <si>
    <t xml:space="preserve"> HVC 1.1.2.2.01</t>
  </si>
  <si>
    <t xml:space="preserve"> HVC 1.1.2.2.02</t>
  </si>
  <si>
    <t>4.1.3.1. Provision de servicios Salud Materno, Neonatal y Adolescente.</t>
  </si>
  <si>
    <t xml:space="preserve"> HVC 4.1.3.1.01</t>
  </si>
  <si>
    <t xml:space="preserve"> HVC 4.1.3.1.02</t>
  </si>
  <si>
    <t xml:space="preserve"> HVC 4.1.3.1.03</t>
  </si>
  <si>
    <t xml:space="preserve"> HVC 4.1.3.1.04</t>
  </si>
  <si>
    <t xml:space="preserve"> HVC 4.1.3.1.05</t>
  </si>
  <si>
    <t xml:space="preserve"> HVC 4.1.3.1.06</t>
  </si>
  <si>
    <t xml:space="preserve"> HVC 4.1.3.1.07</t>
  </si>
  <si>
    <t xml:space="preserve"> HVC 4.1.3.1.08</t>
  </si>
  <si>
    <t xml:space="preserve"> HVC 4.1.3.1.09</t>
  </si>
  <si>
    <t xml:space="preserve"> HVC 4.1.3.1.10</t>
  </si>
  <si>
    <t xml:space="preserve"> HVC 4.1.3.1.11</t>
  </si>
  <si>
    <t xml:space="preserve"> HVC 4.1.3.1.12</t>
  </si>
  <si>
    <t xml:space="preserve"> HVC 4.1.3.1.13</t>
  </si>
  <si>
    <t xml:space="preserve"> HVC 4.1.3.1.14</t>
  </si>
  <si>
    <t xml:space="preserve"> HVC 4.1.3.1.15</t>
  </si>
  <si>
    <t xml:space="preserve"> HVC 4.1.3.1.17</t>
  </si>
  <si>
    <t xml:space="preserve"> HVC 4.1.3.1.18</t>
  </si>
  <si>
    <t xml:space="preserve"> HVC 4.1.3.1.20</t>
  </si>
  <si>
    <t xml:space="preserve"> HVC 4.1.3.1.19</t>
  </si>
  <si>
    <t xml:space="preserve"> HVC 4.1.3.1.21</t>
  </si>
  <si>
    <t xml:space="preserve"> HVC 4.1.3.1.22</t>
  </si>
  <si>
    <t xml:space="preserve"> HVC 4.1.3.1.24</t>
  </si>
  <si>
    <t xml:space="preserve"> HVC 4.1.3.1.25</t>
  </si>
  <si>
    <t xml:space="preserve"> HVC 4.1.3.1.26</t>
  </si>
  <si>
    <t xml:space="preserve"> HVC 4.1.3.1.27</t>
  </si>
  <si>
    <t xml:space="preserve"> HVC 4.1.3.1.28</t>
  </si>
  <si>
    <t xml:space="preserve"> HVC 4.1.3.1.29</t>
  </si>
  <si>
    <t xml:space="preserve"> HVC 4.1.3.1.30</t>
  </si>
  <si>
    <t>2.2.2.1. Política de Recursos Humanos (Clima  y seguridad Laboral)</t>
  </si>
  <si>
    <t xml:space="preserve"> HVC 4.1.3.1.31</t>
  </si>
  <si>
    <t>HVC 2.2.2.1.01</t>
  </si>
  <si>
    <t xml:space="preserve"> HVC 2.2.2.1.02</t>
  </si>
  <si>
    <t xml:space="preserve"> HVC 2.2.2.1.03</t>
  </si>
  <si>
    <t>HVC 2.2.2.1.04</t>
  </si>
  <si>
    <t>1.6.1.2. Mejora de la hosteleria hospitalaria</t>
  </si>
  <si>
    <t>HVC.3.1.2.1.01</t>
  </si>
  <si>
    <t>HVC 3.1.2.1.01</t>
  </si>
  <si>
    <t>3.1.2.1. Disminicion de la lista de espera</t>
  </si>
  <si>
    <t>4.1.2.1. Fortalecimiento de los servicios de atención a pacientes con VIH/SIDA</t>
  </si>
  <si>
    <t xml:space="preserve"> HVC 4.1.2.1.01</t>
  </si>
  <si>
    <t xml:space="preserve"> HVC 4.1.2.1.02</t>
  </si>
  <si>
    <t xml:space="preserve"> HVC 4.1.2.1.03</t>
  </si>
  <si>
    <t>3.1.2.1 Disminicion de la lista de espera</t>
  </si>
  <si>
    <t>3.1.2.2. Acceso a Servicios Diagnostico y Gestion de Sangre Segura.</t>
  </si>
  <si>
    <t xml:space="preserve"> HVC 3.1.2.2.01</t>
  </si>
  <si>
    <t>HVC 3.1.2.2.03</t>
  </si>
  <si>
    <t xml:space="preserve"> HVC 3.1.2.2.02</t>
  </si>
  <si>
    <t>HVC 3.1.2.2.04</t>
  </si>
  <si>
    <t xml:space="preserve"> HVC 3.1.2.2.05</t>
  </si>
  <si>
    <t>3.3.1.1. Provision de servicios de Salud Bucal individual y colectiva</t>
  </si>
  <si>
    <t>HVC 3.3.1.1.01</t>
  </si>
  <si>
    <t>3.1.2.3. Plan de Contingencia a las emergencias, desastres y catástrofe colectiva SRSM</t>
  </si>
  <si>
    <t>HVC 3.1.2.3.01</t>
  </si>
  <si>
    <t>HVC 3.1.2.3.02</t>
  </si>
  <si>
    <t xml:space="preserve"> </t>
  </si>
  <si>
    <t>Seguimiento y analisis al proceso de facturacion por venta de servicios a ARS en el Ceas</t>
  </si>
  <si>
    <t>HVC 1.3.2.1.04</t>
  </si>
  <si>
    <t>HVC 4.1.3.1.23</t>
  </si>
  <si>
    <t>Capacitacion a proveedores sobre cuidado basico del Recien Nacido y Reanimacion Cardiopulmonar.</t>
  </si>
  <si>
    <t xml:space="preserve"> HVC 4.1.3.1.32</t>
  </si>
  <si>
    <t>HVC 4.1.3.1.33</t>
  </si>
  <si>
    <t xml:space="preserve"> HVC 4.1.3.1.34</t>
  </si>
  <si>
    <t>2.2.1.1. Plan de capacitación Institucional</t>
  </si>
  <si>
    <t xml:space="preserve"> HVC 2.2.1.1.01</t>
  </si>
  <si>
    <t>check list</t>
  </si>
  <si>
    <t>Fortalecimiento de la veeduria y participaciom social.</t>
  </si>
  <si>
    <t>3.3.1.1 Miembros de Comité de Veeduria</t>
  </si>
  <si>
    <t>Difusion de apertura de inscripcion de interesados en conformacion de Comites de Veeduria.</t>
  </si>
  <si>
    <t>Formularios digitales online.</t>
  </si>
  <si>
    <t>Direccion y planificacion</t>
  </si>
  <si>
    <t>3.1.2.3. Mejora de la provisión de medicamentos e insumo</t>
  </si>
  <si>
    <t>Taller de consolidacion de la programacion de medicamentos de insumos parael 2021</t>
  </si>
  <si>
    <t>Enc. Farmacia</t>
  </si>
  <si>
    <t>3.1.4.1.Desarrollo, Gestión y coordinación  de traslados de pacientes en las redes de servicios de emergencias.</t>
  </si>
  <si>
    <t>Cronograma de capacitacion</t>
  </si>
  <si>
    <t xml:space="preserve">Preparación de Operativo feriado Semana Santa </t>
  </si>
  <si>
    <t xml:space="preserve"> HVC 3.1.4.1.01</t>
  </si>
  <si>
    <t>3.1.1.3 Preparación y Respuesta a Emergencias de Salud Publica y Desastres</t>
  </si>
  <si>
    <t>3.3.1.2. Preparación y Respuesta a Emergencias de Salud Publica y Desastres</t>
  </si>
  <si>
    <t>HVC 3.3.1.2.01</t>
  </si>
  <si>
    <t>HVC 3.3.1.2.02</t>
  </si>
  <si>
    <t>3.3.1.3 Preparación y Respuesta a Emergencias de Salud Publica y Desastres</t>
  </si>
  <si>
    <t>HVC 3.1.1.3.01</t>
  </si>
  <si>
    <t>HVC 3.1.1.3.02</t>
  </si>
  <si>
    <t>HVC 3.3.1.3.01</t>
  </si>
  <si>
    <t>HCV 3.3.1.3.02</t>
  </si>
  <si>
    <t>HCV 3.3.1.3.03</t>
  </si>
  <si>
    <t>HCV 3.3.1.3.04</t>
  </si>
  <si>
    <t>HVC 3.1.4.2.01</t>
  </si>
  <si>
    <t>3.1.2.4 Fortalecimiento de la gestión de usuarios para la adhesión a la cultura de servicios</t>
  </si>
  <si>
    <t>HVC 3.1.2.4.01</t>
  </si>
  <si>
    <t>HVC 3.1.2.4.02</t>
  </si>
  <si>
    <t>3.1.4.2. Fortalecimiento de la gestión de usuarios para la adhesión a la cultura de servicios</t>
  </si>
  <si>
    <t>HVC 1.6.2.1.01</t>
  </si>
  <si>
    <t>HVC 1.6.2.1.02</t>
  </si>
  <si>
    <t>1.6.2.1. Fortalecimiento de la gestión de usuarios para la adhesión a la cultura de servicios</t>
  </si>
  <si>
    <t>HVC 4.1.1.1.01</t>
  </si>
  <si>
    <t>HVC 4.1.1.1.02</t>
  </si>
  <si>
    <t>HVC 4.1.1.1.03</t>
  </si>
  <si>
    <t>HVC 4.1.1.1.04</t>
  </si>
  <si>
    <t>HVC 4.1.1.1.05</t>
  </si>
  <si>
    <t>4.1.1.1.Implementacion del servicio de esterilización e administracion de bienes</t>
  </si>
  <si>
    <t>d</t>
  </si>
  <si>
    <t>=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</si>
</sst>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0;[Red]#,##0.00"/>
    <numFmt numFmtId="165" formatCode="&quot;$&quot;#,##0.00"/>
    <numFmt numFmtId="166" formatCode="#,##0;[Red]#,##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w Cen MT"/>
      <family val="2"/>
    </font>
    <font>
      <sz val="10"/>
      <name val="Calibri"/>
      <scheme val="minor"/>
    </font>
    <font>
      <sz val="10"/>
      <name val="Calibri"/>
      <family val="2"/>
    </font>
    <font>
      <sz val="10"/>
      <name val="Tw Cen MT"/>
      <family val="2"/>
    </font>
    <font>
      <sz val="10"/>
      <color theme="1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555">
    <xf numFmtId="0" fontId="0" fillId="0" borderId="0" xfId="0"/>
    <xf numFmtId="0" fontId="3" fillId="0" borderId="0" xfId="4"/>
    <xf numFmtId="0" fontId="6" fillId="0" borderId="0" xfId="4" applyFont="1"/>
    <xf numFmtId="0" fontId="7" fillId="3" borderId="0" xfId="0" applyFont="1" applyFill="1" applyBorder="1"/>
    <xf numFmtId="0" fontId="8" fillId="4" borderId="4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9" fillId="6" borderId="7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left"/>
    </xf>
    <xf numFmtId="0" fontId="8" fillId="7" borderId="8" xfId="0" applyFont="1" applyFill="1" applyBorder="1"/>
    <xf numFmtId="0" fontId="9" fillId="7" borderId="8" xfId="0" applyFont="1" applyFill="1" applyBorder="1"/>
    <xf numFmtId="0" fontId="8" fillId="8" borderId="8" xfId="0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0" fontId="8" fillId="4" borderId="11" xfId="0" applyFont="1" applyFill="1" applyBorder="1" applyAlignment="1">
      <alignment horizontal="left"/>
    </xf>
    <xf numFmtId="0" fontId="9" fillId="10" borderId="0" xfId="0" applyFont="1" applyFill="1" applyBorder="1" applyProtection="1">
      <protection locked="0"/>
    </xf>
    <xf numFmtId="0" fontId="5" fillId="0" borderId="0" xfId="2" applyFont="1"/>
    <xf numFmtId="0" fontId="8" fillId="11" borderId="5" xfId="2" applyFont="1" applyFill="1" applyBorder="1" applyAlignment="1">
      <alignment horizontal="center" textRotation="90" wrapText="1"/>
    </xf>
    <xf numFmtId="0" fontId="8" fillId="11" borderId="5" xfId="2" applyFont="1" applyFill="1" applyBorder="1" applyAlignment="1">
      <alignment horizontal="center" vertical="center" wrapText="1"/>
    </xf>
    <xf numFmtId="0" fontId="8" fillId="11" borderId="5" xfId="2" applyFont="1" applyFill="1" applyBorder="1" applyAlignment="1">
      <alignment horizontal="center" vertical="center"/>
    </xf>
    <xf numFmtId="0" fontId="11" fillId="2" borderId="7" xfId="2" applyFont="1" applyFill="1" applyBorder="1"/>
    <xf numFmtId="0" fontId="10" fillId="2" borderId="7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>
      <alignment vertical="top" wrapText="1"/>
    </xf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 applyProtection="1">
      <alignment vertical="top" wrapText="1"/>
    </xf>
    <xf numFmtId="0" fontId="11" fillId="2" borderId="13" xfId="2" applyFont="1" applyFill="1" applyBorder="1" applyAlignment="1">
      <alignment horizontal="center" vertical="top" wrapText="1"/>
    </xf>
    <xf numFmtId="0" fontId="11" fillId="2" borderId="13" xfId="2" applyFont="1" applyFill="1" applyBorder="1" applyAlignment="1">
      <alignment horizontal="left" vertical="top" wrapText="1"/>
    </xf>
    <xf numFmtId="0" fontId="11" fillId="2" borderId="13" xfId="2" applyFont="1" applyFill="1" applyBorder="1" applyAlignment="1">
      <alignment vertical="top" wrapText="1"/>
    </xf>
    <xf numFmtId="0" fontId="10" fillId="6" borderId="6" xfId="2" applyFont="1" applyFill="1" applyBorder="1" applyAlignment="1">
      <alignment horizontal="left" vertical="top" wrapText="1"/>
    </xf>
    <xf numFmtId="0" fontId="10" fillId="6" borderId="6" xfId="2" applyFont="1" applyFill="1" applyBorder="1" applyAlignment="1">
      <alignment horizontal="center" vertical="top" wrapText="1"/>
    </xf>
    <xf numFmtId="0" fontId="10" fillId="6" borderId="6" xfId="2" applyFont="1" applyFill="1" applyBorder="1" applyAlignment="1">
      <alignment vertical="top" wrapText="1"/>
    </xf>
    <xf numFmtId="4" fontId="10" fillId="6" borderId="6" xfId="2" applyNumberFormat="1" applyFont="1" applyFill="1" applyBorder="1" applyAlignment="1">
      <alignment vertical="top" wrapText="1"/>
    </xf>
    <xf numFmtId="0" fontId="10" fillId="6" borderId="7" xfId="2" applyFont="1" applyFill="1" applyBorder="1" applyAlignment="1">
      <alignment horizontal="left" vertical="top" wrapText="1"/>
    </xf>
    <xf numFmtId="0" fontId="10" fillId="6" borderId="7" xfId="2" applyFont="1" applyFill="1" applyBorder="1" applyAlignment="1">
      <alignment horizontal="center" vertical="top" wrapText="1"/>
    </xf>
    <xf numFmtId="0" fontId="10" fillId="6" borderId="7" xfId="2" applyFont="1" applyFill="1" applyBorder="1" applyAlignment="1">
      <alignment vertical="top" wrapText="1"/>
    </xf>
    <xf numFmtId="4" fontId="10" fillId="6" borderId="7" xfId="2" applyNumberFormat="1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0" fontId="8" fillId="11" borderId="5" xfId="2" applyFont="1" applyFill="1" applyBorder="1" applyAlignment="1">
      <alignment vertical="top" wrapText="1"/>
    </xf>
    <xf numFmtId="4" fontId="8" fillId="11" borderId="5" xfId="2" applyNumberFormat="1" applyFont="1" applyFill="1" applyBorder="1" applyAlignment="1" applyProtection="1">
      <alignment vertical="top" wrapText="1"/>
    </xf>
    <xf numFmtId="0" fontId="8" fillId="10" borderId="11" xfId="0" applyFont="1" applyFill="1" applyBorder="1" applyAlignment="1" applyProtection="1">
      <protection locked="0"/>
    </xf>
    <xf numFmtId="0" fontId="8" fillId="10" borderId="0" xfId="0" applyFont="1" applyFill="1" applyBorder="1" applyAlignment="1" applyProtection="1">
      <protection locked="0"/>
    </xf>
    <xf numFmtId="0" fontId="12" fillId="12" borderId="0" xfId="0" applyFont="1" applyFill="1" applyBorder="1" applyAlignment="1" applyProtection="1">
      <protection locked="0"/>
    </xf>
    <xf numFmtId="0" fontId="13" fillId="5" borderId="5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 applyProtection="1">
      <alignment horizontal="left"/>
      <protection locked="0"/>
    </xf>
    <xf numFmtId="0" fontId="15" fillId="12" borderId="0" xfId="0" applyFont="1" applyFill="1" applyBorder="1" applyAlignment="1"/>
    <xf numFmtId="0" fontId="15" fillId="12" borderId="12" xfId="0" applyFont="1" applyFill="1" applyBorder="1" applyAlignment="1"/>
    <xf numFmtId="0" fontId="12" fillId="12" borderId="11" xfId="0" applyFont="1" applyFill="1" applyBorder="1" applyAlignment="1" applyProtection="1">
      <protection locked="0"/>
    </xf>
    <xf numFmtId="0" fontId="12" fillId="12" borderId="12" xfId="0" applyFont="1" applyFill="1" applyBorder="1" applyAlignment="1" applyProtection="1">
      <protection locked="0"/>
    </xf>
    <xf numFmtId="0" fontId="16" fillId="9" borderId="7" xfId="0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vertical="top"/>
    </xf>
    <xf numFmtId="164" fontId="17" fillId="9" borderId="7" xfId="1" applyNumberFormat="1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0" fontId="17" fillId="9" borderId="7" xfId="0" applyFont="1" applyFill="1" applyBorder="1" applyAlignment="1" applyProtection="1">
      <alignment vertical="top"/>
    </xf>
    <xf numFmtId="0" fontId="17" fillId="9" borderId="7" xfId="0" applyFont="1" applyFill="1" applyBorder="1" applyAlignment="1" applyProtection="1">
      <alignment vertical="top"/>
      <protection locked="0"/>
    </xf>
    <xf numFmtId="0" fontId="17" fillId="9" borderId="7" xfId="0" applyFont="1" applyFill="1" applyBorder="1" applyAlignment="1" applyProtection="1">
      <alignment vertical="top" wrapText="1"/>
    </xf>
    <xf numFmtId="0" fontId="16" fillId="9" borderId="7" xfId="2" applyFont="1" applyFill="1" applyBorder="1" applyAlignment="1" applyProtection="1">
      <alignment vertical="top"/>
    </xf>
    <xf numFmtId="0" fontId="18" fillId="9" borderId="7" xfId="2" applyFont="1" applyFill="1" applyBorder="1" applyProtection="1"/>
    <xf numFmtId="0" fontId="17" fillId="9" borderId="7" xfId="0" applyFont="1" applyFill="1" applyBorder="1" applyProtection="1"/>
    <xf numFmtId="0" fontId="19" fillId="9" borderId="7" xfId="2" applyFont="1" applyFill="1" applyBorder="1" applyAlignment="1" applyProtection="1">
      <alignment vertical="top"/>
    </xf>
    <xf numFmtId="0" fontId="16" fillId="9" borderId="7" xfId="2" applyFont="1" applyFill="1" applyBorder="1" applyAlignment="1" applyProtection="1">
      <alignment horizontal="center" vertical="top"/>
    </xf>
    <xf numFmtId="164" fontId="16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Protection="1"/>
    <xf numFmtId="0" fontId="16" fillId="9" borderId="7" xfId="0" applyFont="1" applyFill="1" applyBorder="1" applyProtection="1"/>
    <xf numFmtId="0" fontId="17" fillId="9" borderId="7" xfId="0" applyFont="1" applyFill="1" applyBorder="1" applyAlignment="1" applyProtection="1">
      <alignment wrapText="1"/>
    </xf>
    <xf numFmtId="0" fontId="17" fillId="9" borderId="7" xfId="2" applyFont="1" applyFill="1" applyBorder="1" applyAlignment="1" applyProtection="1">
      <alignment vertical="top" wrapText="1"/>
    </xf>
    <xf numFmtId="164" fontId="16" fillId="9" borderId="7" xfId="1" applyNumberFormat="1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horizontal="center" vertical="center"/>
    </xf>
    <xf numFmtId="0" fontId="16" fillId="9" borderId="7" xfId="2" applyFont="1" applyFill="1" applyBorder="1" applyAlignment="1" applyProtection="1">
      <alignment vertical="top" wrapText="1"/>
    </xf>
    <xf numFmtId="0" fontId="16" fillId="9" borderId="7" xfId="0" applyFont="1" applyFill="1" applyBorder="1" applyAlignment="1" applyProtection="1">
      <alignment vertical="top" wrapText="1"/>
    </xf>
    <xf numFmtId="0" fontId="18" fillId="9" borderId="7" xfId="2" applyFont="1" applyFill="1" applyBorder="1" applyAlignment="1" applyProtection="1">
      <alignment vertical="top"/>
      <protection locked="0"/>
    </xf>
    <xf numFmtId="0" fontId="17" fillId="9" borderId="7" xfId="2" applyFont="1" applyFill="1" applyBorder="1" applyAlignment="1" applyProtection="1">
      <alignment horizontal="center" vertical="top"/>
      <protection locked="0"/>
    </xf>
    <xf numFmtId="0" fontId="17" fillId="9" borderId="7" xfId="0" applyFont="1" applyFill="1" applyBorder="1" applyAlignment="1" applyProtection="1">
      <alignment vertical="top" wrapText="1"/>
      <protection locked="0"/>
    </xf>
    <xf numFmtId="164" fontId="16" fillId="9" borderId="7" xfId="1" applyNumberFormat="1" applyFont="1" applyFill="1" applyBorder="1" applyAlignment="1" applyProtection="1">
      <alignment vertical="top"/>
      <protection hidden="1"/>
    </xf>
    <xf numFmtId="0" fontId="19" fillId="13" borderId="6" xfId="2" applyFont="1" applyFill="1" applyBorder="1" applyAlignment="1" applyProtection="1">
      <alignment vertical="top"/>
    </xf>
    <xf numFmtId="0" fontId="16" fillId="13" borderId="6" xfId="2" applyFont="1" applyFill="1" applyBorder="1" applyAlignment="1" applyProtection="1">
      <alignment horizontal="center" vertical="top"/>
    </xf>
    <xf numFmtId="0" fontId="16" fillId="13" borderId="6" xfId="2" applyFont="1" applyFill="1" applyBorder="1" applyAlignment="1" applyProtection="1">
      <alignment vertical="top"/>
    </xf>
    <xf numFmtId="164" fontId="16" fillId="13" borderId="6" xfId="1" applyNumberFormat="1" applyFont="1" applyFill="1" applyBorder="1" applyAlignment="1" applyProtection="1">
      <alignment vertical="top"/>
      <protection hidden="1"/>
    </xf>
    <xf numFmtId="0" fontId="16" fillId="14" borderId="7" xfId="2" applyFont="1" applyFill="1" applyBorder="1" applyAlignment="1" applyProtection="1">
      <alignment horizontal="center" vertical="top"/>
    </xf>
    <xf numFmtId="164" fontId="16" fillId="14" borderId="7" xfId="1" applyNumberFormat="1" applyFont="1" applyFill="1" applyBorder="1" applyAlignment="1" applyProtection="1">
      <alignment vertical="top"/>
      <protection hidden="1"/>
    </xf>
    <xf numFmtId="0" fontId="19" fillId="14" borderId="7" xfId="2" applyFont="1" applyFill="1" applyBorder="1" applyAlignment="1" applyProtection="1">
      <alignment vertical="top"/>
    </xf>
    <xf numFmtId="0" fontId="16" fillId="14" borderId="7" xfId="0" applyFont="1" applyFill="1" applyBorder="1" applyAlignment="1" applyProtection="1">
      <alignment vertical="top"/>
    </xf>
    <xf numFmtId="0" fontId="19" fillId="15" borderId="7" xfId="2" applyFont="1" applyFill="1" applyBorder="1" applyAlignment="1" applyProtection="1"/>
    <xf numFmtId="0" fontId="16" fillId="15" borderId="7" xfId="2" applyFont="1" applyFill="1" applyBorder="1" applyAlignment="1" applyProtection="1">
      <alignment horizontal="center"/>
    </xf>
    <xf numFmtId="0" fontId="16" fillId="15" borderId="7" xfId="2" applyFont="1" applyFill="1" applyBorder="1" applyAlignment="1" applyProtection="1">
      <alignment horizontal="center" vertical="top"/>
    </xf>
    <xf numFmtId="0" fontId="16" fillId="15" borderId="7" xfId="0" applyFont="1" applyFill="1" applyBorder="1" applyProtection="1"/>
    <xf numFmtId="164" fontId="16" fillId="15" borderId="7" xfId="1" applyNumberFormat="1" applyFont="1" applyFill="1" applyBorder="1" applyAlignment="1" applyProtection="1">
      <alignment vertical="top"/>
      <protection hidden="1"/>
    </xf>
    <xf numFmtId="0" fontId="12" fillId="11" borderId="11" xfId="0" applyFont="1" applyFill="1" applyBorder="1" applyAlignment="1">
      <alignment horizontal="left"/>
    </xf>
    <xf numFmtId="0" fontId="7" fillId="11" borderId="0" xfId="0" applyFont="1" applyFill="1" applyBorder="1"/>
    <xf numFmtId="0" fontId="4" fillId="11" borderId="0" xfId="0" applyFont="1" applyFill="1" applyBorder="1"/>
    <xf numFmtId="0" fontId="4" fillId="11" borderId="0" xfId="4" applyFont="1" applyFill="1" applyBorder="1"/>
    <xf numFmtId="4" fontId="12" fillId="11" borderId="1" xfId="0" applyNumberFormat="1" applyFont="1" applyFill="1" applyBorder="1"/>
    <xf numFmtId="4" fontId="7" fillId="11" borderId="0" xfId="0" applyNumberFormat="1" applyFont="1" applyFill="1" applyBorder="1" applyProtection="1">
      <protection locked="0"/>
    </xf>
    <xf numFmtId="0" fontId="3" fillId="11" borderId="12" xfId="4" applyFont="1" applyFill="1" applyBorder="1"/>
    <xf numFmtId="4" fontId="10" fillId="3" borderId="7" xfId="2" applyNumberFormat="1" applyFont="1" applyFill="1" applyBorder="1" applyAlignment="1">
      <alignment vertical="top" wrapText="1"/>
    </xf>
    <xf numFmtId="4" fontId="11" fillId="3" borderId="7" xfId="2" applyNumberFormat="1" applyFont="1" applyFill="1" applyBorder="1" applyAlignment="1" applyProtection="1">
      <alignment horizontal="right" vertical="top" wrapText="1"/>
    </xf>
    <xf numFmtId="4" fontId="10" fillId="3" borderId="7" xfId="2" applyNumberFormat="1" applyFont="1" applyFill="1" applyBorder="1" applyAlignment="1" applyProtection="1">
      <alignment vertical="top" wrapText="1"/>
    </xf>
    <xf numFmtId="4" fontId="11" fillId="3" borderId="13" xfId="2" applyNumberFormat="1" applyFont="1" applyFill="1" applyBorder="1" applyAlignment="1" applyProtection="1">
      <alignment horizontal="right" vertical="top" wrapText="1"/>
    </xf>
    <xf numFmtId="4" fontId="7" fillId="3" borderId="0" xfId="0" applyNumberFormat="1" applyFont="1" applyFill="1" applyBorder="1" applyProtection="1">
      <protection locked="0"/>
    </xf>
    <xf numFmtId="0" fontId="7" fillId="3" borderId="11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4" applyFont="1" applyFill="1" applyBorder="1"/>
    <xf numFmtId="0" fontId="3" fillId="3" borderId="12" xfId="4" applyFont="1" applyFill="1" applyBorder="1"/>
    <xf numFmtId="0" fontId="7" fillId="3" borderId="11" xfId="2" applyFont="1" applyFill="1" applyBorder="1" applyAlignment="1">
      <alignment horizontal="left" indent="2"/>
    </xf>
    <xf numFmtId="164" fontId="17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0" fontId="18" fillId="9" borderId="15" xfId="0" applyFont="1" applyFill="1" applyBorder="1" applyProtection="1">
      <protection locked="0"/>
    </xf>
    <xf numFmtId="164" fontId="17" fillId="9" borderId="15" xfId="1" applyNumberFormat="1" applyFont="1" applyFill="1" applyBorder="1" applyAlignment="1" applyProtection="1">
      <alignment vertical="top"/>
      <protection locked="0"/>
    </xf>
    <xf numFmtId="164" fontId="17" fillId="3" borderId="15" xfId="1" applyNumberFormat="1" applyFont="1" applyFill="1" applyBorder="1" applyAlignment="1" applyProtection="1">
      <alignment horizontal="right" vertical="top"/>
      <protection locked="0"/>
    </xf>
    <xf numFmtId="164" fontId="16" fillId="13" borderId="6" xfId="1" applyNumberFormat="1" applyFont="1" applyFill="1" applyBorder="1" applyAlignment="1" applyProtection="1">
      <alignment horizontal="right" vertical="top"/>
      <protection hidden="1"/>
    </xf>
    <xf numFmtId="164" fontId="16" fillId="15" borderId="7" xfId="1" applyNumberFormat="1" applyFont="1" applyFill="1" applyBorder="1" applyAlignment="1" applyProtection="1">
      <alignment horizontal="right" vertical="top"/>
      <protection hidden="1"/>
    </xf>
    <xf numFmtId="164" fontId="16" fillId="14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</xf>
    <xf numFmtId="164" fontId="16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Protection="1"/>
    <xf numFmtId="0" fontId="17" fillId="9" borderId="15" xfId="0" applyFont="1" applyFill="1" applyBorder="1" applyProtection="1"/>
    <xf numFmtId="0" fontId="17" fillId="9" borderId="15" xfId="2" applyFont="1" applyFill="1" applyBorder="1" applyAlignment="1" applyProtection="1">
      <alignment vertical="top"/>
    </xf>
    <xf numFmtId="0" fontId="19" fillId="9" borderId="15" xfId="2" applyFont="1" applyFill="1" applyBorder="1" applyAlignment="1" applyProtection="1">
      <alignment vertical="top"/>
    </xf>
    <xf numFmtId="0" fontId="16" fillId="9" borderId="15" xfId="2" applyFont="1" applyFill="1" applyBorder="1" applyAlignment="1" applyProtection="1">
      <alignment horizontal="center" vertical="top"/>
    </xf>
    <xf numFmtId="0" fontId="16" fillId="9" borderId="15" xfId="0" applyFont="1" applyFill="1" applyBorder="1" applyAlignment="1" applyProtection="1">
      <alignment vertical="top" wrapText="1"/>
    </xf>
    <xf numFmtId="164" fontId="16" fillId="3" borderId="15" xfId="1" applyNumberFormat="1" applyFont="1" applyFill="1" applyBorder="1" applyAlignment="1" applyProtection="1">
      <alignment horizontal="right" vertical="top"/>
    </xf>
    <xf numFmtId="0" fontId="17" fillId="9" borderId="15" xfId="0" applyFont="1" applyFill="1" applyBorder="1" applyAlignment="1" applyProtection="1">
      <alignment vertical="top"/>
    </xf>
    <xf numFmtId="0" fontId="19" fillId="9" borderId="15" xfId="2" applyFont="1" applyFill="1" applyBorder="1" applyProtection="1"/>
    <xf numFmtId="164" fontId="16" fillId="9" borderId="15" xfId="1" applyNumberFormat="1" applyFont="1" applyFill="1" applyBorder="1" applyAlignment="1" applyProtection="1">
      <alignment vertical="top"/>
      <protection hidden="1"/>
    </xf>
    <xf numFmtId="164" fontId="16" fillId="3" borderId="15" xfId="1" applyNumberFormat="1" applyFont="1" applyFill="1" applyBorder="1" applyAlignment="1" applyProtection="1">
      <alignment horizontal="right" vertical="top"/>
      <protection hidden="1"/>
    </xf>
    <xf numFmtId="0" fontId="16" fillId="9" borderId="15" xfId="2" applyFont="1" applyFill="1" applyBorder="1" applyAlignment="1" applyProtection="1">
      <alignment vertical="top"/>
    </xf>
    <xf numFmtId="0" fontId="17" fillId="9" borderId="15" xfId="0" applyFont="1" applyFill="1" applyBorder="1" applyAlignment="1" applyProtection="1">
      <alignment wrapText="1"/>
    </xf>
    <xf numFmtId="0" fontId="16" fillId="9" borderId="15" xfId="0" applyFont="1" applyFill="1" applyBorder="1" applyAlignment="1" applyProtection="1">
      <alignment vertical="top"/>
    </xf>
    <xf numFmtId="0" fontId="8" fillId="10" borderId="4" xfId="0" applyFont="1" applyFill="1" applyBorder="1" applyAlignment="1" applyProtection="1">
      <protection locked="0"/>
    </xf>
    <xf numFmtId="0" fontId="0" fillId="9" borderId="0" xfId="0" applyFill="1"/>
    <xf numFmtId="0" fontId="23" fillId="9" borderId="0" xfId="0" applyFont="1" applyFill="1"/>
    <xf numFmtId="0" fontId="24" fillId="9" borderId="0" xfId="0" applyFont="1" applyFill="1"/>
    <xf numFmtId="4" fontId="7" fillId="3" borderId="0" xfId="0" applyNumberFormat="1" applyFont="1" applyFill="1" applyBorder="1" applyProtection="1"/>
    <xf numFmtId="4" fontId="7" fillId="3" borderId="2" xfId="0" applyNumberFormat="1" applyFont="1" applyFill="1" applyBorder="1" applyProtection="1"/>
    <xf numFmtId="0" fontId="5" fillId="9" borderId="0" xfId="2" applyFont="1" applyFill="1" applyProtection="1">
      <protection locked="0"/>
    </xf>
    <xf numFmtId="0" fontId="5" fillId="9" borderId="0" xfId="2" applyFont="1" applyFill="1"/>
    <xf numFmtId="0" fontId="3" fillId="9" borderId="0" xfId="4" applyFill="1"/>
    <xf numFmtId="0" fontId="6" fillId="9" borderId="0" xfId="4" applyFont="1" applyFill="1"/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3" fontId="9" fillId="2" borderId="7" xfId="0" applyNumberFormat="1" applyFont="1" applyFill="1" applyBorder="1" applyAlignment="1" applyProtection="1">
      <alignment horizontal="center"/>
      <protection locked="0"/>
    </xf>
    <xf numFmtId="3" fontId="9" fillId="2" borderId="7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 applyProtection="1">
      <alignment horizontal="center"/>
      <protection locked="0"/>
    </xf>
    <xf numFmtId="0" fontId="8" fillId="9" borderId="20" xfId="0" applyFont="1" applyFill="1" applyBorder="1" applyAlignment="1" applyProtection="1">
      <alignment horizontal="center"/>
      <protection locked="0"/>
    </xf>
    <xf numFmtId="0" fontId="9" fillId="9" borderId="20" xfId="0" applyFont="1" applyFill="1" applyBorder="1" applyAlignment="1" applyProtection="1">
      <alignment horizontal="center"/>
      <protection locked="0"/>
    </xf>
    <xf numFmtId="0" fontId="9" fillId="9" borderId="4" xfId="0" applyFont="1" applyFill="1" applyBorder="1" applyAlignment="1" applyProtection="1">
      <alignment horizontal="right"/>
    </xf>
    <xf numFmtId="0" fontId="9" fillId="9" borderId="21" xfId="0" applyFont="1" applyFill="1" applyBorder="1" applyAlignment="1" applyProtection="1">
      <alignment horizontal="right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3" fontId="8" fillId="6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/>
    <xf numFmtId="0" fontId="28" fillId="0" borderId="0" xfId="0" applyFont="1" applyFill="1" applyBorder="1" applyAlignment="1"/>
    <xf numFmtId="0" fontId="29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left" indent="15"/>
    </xf>
    <xf numFmtId="49" fontId="30" fillId="17" borderId="18" xfId="4" applyNumberFormat="1" applyFont="1" applyFill="1" applyBorder="1" applyAlignment="1">
      <alignment horizontal="left" vertical="center" wrapText="1"/>
    </xf>
    <xf numFmtId="49" fontId="30" fillId="17" borderId="18" xfId="4" applyNumberFormat="1" applyFont="1" applyFill="1" applyBorder="1" applyAlignment="1">
      <alignment horizontal="center" vertical="center" wrapText="1"/>
    </xf>
    <xf numFmtId="49" fontId="30" fillId="17" borderId="17" xfId="4" applyNumberFormat="1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15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center" vertical="center" wrapText="1"/>
    </xf>
    <xf numFmtId="43" fontId="32" fillId="0" borderId="17" xfId="5" applyFont="1" applyBorder="1" applyAlignment="1">
      <alignment horizontal="right" vertical="center" wrapText="1"/>
    </xf>
    <xf numFmtId="0" fontId="31" fillId="0" borderId="18" xfId="4" applyFont="1" applyBorder="1" applyAlignment="1">
      <alignment horizontal="left" vertical="center" wrapText="1"/>
    </xf>
    <xf numFmtId="0" fontId="3" fillId="0" borderId="0" xfId="4" applyAlignment="1">
      <alignment vertical="center" wrapText="1"/>
    </xf>
    <xf numFmtId="49" fontId="32" fillId="18" borderId="18" xfId="4" applyNumberFormat="1" applyFont="1" applyFill="1" applyBorder="1" applyAlignment="1">
      <alignment horizontal="left" vertical="center" wrapText="1"/>
    </xf>
    <xf numFmtId="49" fontId="32" fillId="18" borderId="18" xfId="4" applyNumberFormat="1" applyFont="1" applyFill="1" applyBorder="1" applyAlignment="1">
      <alignment horizontal="center" vertical="center" wrapText="1"/>
    </xf>
    <xf numFmtId="43" fontId="32" fillId="18" borderId="17" xfId="5" applyFont="1" applyFill="1" applyBorder="1" applyAlignment="1">
      <alignment horizontal="right" vertical="center" wrapText="1"/>
    </xf>
    <xf numFmtId="0" fontId="31" fillId="18" borderId="18" xfId="4" applyFont="1" applyFill="1" applyBorder="1" applyAlignment="1">
      <alignment vertical="center" wrapText="1"/>
    </xf>
    <xf numFmtId="15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center" vertical="center" wrapText="1"/>
    </xf>
    <xf numFmtId="43" fontId="32" fillId="19" borderId="17" xfId="5" applyFont="1" applyFill="1" applyBorder="1" applyAlignment="1">
      <alignment horizontal="right" vertical="center" wrapText="1"/>
    </xf>
    <xf numFmtId="0" fontId="31" fillId="19" borderId="18" xfId="4" applyFont="1" applyFill="1" applyBorder="1" applyAlignment="1">
      <alignment vertical="center" wrapText="1"/>
    </xf>
    <xf numFmtId="15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center" vertical="center" wrapText="1"/>
    </xf>
    <xf numFmtId="43" fontId="32" fillId="13" borderId="17" xfId="5" applyFont="1" applyFill="1" applyBorder="1" applyAlignment="1">
      <alignment horizontal="right" vertical="center" wrapText="1"/>
    </xf>
    <xf numFmtId="0" fontId="31" fillId="13" borderId="18" xfId="4" applyFont="1" applyFill="1" applyBorder="1" applyAlignment="1">
      <alignment horizontal="left" vertical="center" wrapText="1"/>
    </xf>
    <xf numFmtId="15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center" vertical="center" wrapText="1"/>
    </xf>
    <xf numFmtId="43" fontId="32" fillId="20" borderId="17" xfId="5" applyFont="1" applyFill="1" applyBorder="1" applyAlignment="1">
      <alignment horizontal="right" vertical="center" wrapText="1"/>
    </xf>
    <xf numFmtId="0" fontId="31" fillId="20" borderId="18" xfId="4" applyFont="1" applyFill="1" applyBorder="1" applyAlignment="1">
      <alignment vertical="center" wrapText="1"/>
    </xf>
    <xf numFmtId="15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center" vertical="center" wrapText="1"/>
    </xf>
    <xf numFmtId="43" fontId="32" fillId="21" borderId="17" xfId="5" applyFont="1" applyFill="1" applyBorder="1" applyAlignment="1">
      <alignment horizontal="right" vertical="center" wrapText="1"/>
    </xf>
    <xf numFmtId="0" fontId="31" fillId="21" borderId="18" xfId="4" applyFont="1" applyFill="1" applyBorder="1" applyAlignment="1">
      <alignment horizontal="left" vertical="center" wrapText="1"/>
    </xf>
    <xf numFmtId="15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center" vertical="center" wrapText="1"/>
    </xf>
    <xf numFmtId="43" fontId="32" fillId="22" borderId="17" xfId="5" applyFont="1" applyFill="1" applyBorder="1" applyAlignment="1">
      <alignment horizontal="right" vertical="center" wrapText="1"/>
    </xf>
    <xf numFmtId="0" fontId="31" fillId="22" borderId="18" xfId="4" applyFont="1" applyFill="1" applyBorder="1" applyAlignment="1">
      <alignment horizontal="left" vertical="center" wrapText="1"/>
    </xf>
    <xf numFmtId="15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center" vertical="center" wrapText="1"/>
    </xf>
    <xf numFmtId="43" fontId="32" fillId="23" borderId="17" xfId="5" applyFont="1" applyFill="1" applyBorder="1" applyAlignment="1">
      <alignment horizontal="right" vertical="center" wrapText="1"/>
    </xf>
    <xf numFmtId="0" fontId="31" fillId="23" borderId="18" xfId="4" applyFont="1" applyFill="1" applyBorder="1" applyAlignment="1">
      <alignment horizontal="left" vertical="center" wrapText="1"/>
    </xf>
    <xf numFmtId="0" fontId="31" fillId="0" borderId="18" xfId="4" applyFont="1" applyBorder="1" applyAlignment="1">
      <alignment vertical="center" wrapText="1"/>
    </xf>
    <xf numFmtId="15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center" vertical="center" wrapText="1"/>
    </xf>
    <xf numFmtId="43" fontId="32" fillId="24" borderId="17" xfId="5" applyFont="1" applyFill="1" applyBorder="1" applyAlignment="1">
      <alignment horizontal="right" vertical="center" wrapText="1"/>
    </xf>
    <xf numFmtId="0" fontId="31" fillId="24" borderId="18" xfId="4" applyFont="1" applyFill="1" applyBorder="1" applyAlignment="1">
      <alignment vertical="center" wrapText="1"/>
    </xf>
    <xf numFmtId="0" fontId="31" fillId="24" borderId="18" xfId="4" applyFont="1" applyFill="1" applyBorder="1" applyAlignment="1">
      <alignment horizontal="left" vertical="center" wrapText="1"/>
    </xf>
    <xf numFmtId="0" fontId="31" fillId="0" borderId="18" xfId="4" applyFont="1" applyBorder="1"/>
    <xf numFmtId="15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center" vertical="center" wrapText="1"/>
    </xf>
    <xf numFmtId="43" fontId="32" fillId="25" borderId="17" xfId="5" applyFont="1" applyFill="1" applyBorder="1" applyAlignment="1">
      <alignment horizontal="right" vertical="center" wrapText="1"/>
    </xf>
    <xf numFmtId="0" fontId="31" fillId="25" borderId="18" xfId="4" applyFont="1" applyFill="1" applyBorder="1" applyAlignment="1">
      <alignment vertical="center" wrapText="1"/>
    </xf>
    <xf numFmtId="49" fontId="32" fillId="26" borderId="18" xfId="4" applyNumberFormat="1" applyFont="1" applyFill="1" applyBorder="1" applyAlignment="1">
      <alignment horizontal="left" vertical="center" wrapText="1"/>
    </xf>
    <xf numFmtId="49" fontId="32" fillId="26" borderId="18" xfId="4" applyNumberFormat="1" applyFont="1" applyFill="1" applyBorder="1" applyAlignment="1">
      <alignment horizontal="center" vertical="center" wrapText="1"/>
    </xf>
    <xf numFmtId="43" fontId="32" fillId="26" borderId="17" xfId="5" applyFont="1" applyFill="1" applyBorder="1" applyAlignment="1">
      <alignment horizontal="right" vertical="center" wrapText="1"/>
    </xf>
    <xf numFmtId="0" fontId="31" fillId="26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center" vertical="center" wrapText="1"/>
    </xf>
    <xf numFmtId="43" fontId="32" fillId="27" borderId="17" xfId="5" applyFont="1" applyFill="1" applyBorder="1" applyAlignment="1">
      <alignment horizontal="right" vertical="center" wrapText="1"/>
    </xf>
    <xf numFmtId="0" fontId="31" fillId="27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center" vertical="center" wrapText="1"/>
    </xf>
    <xf numFmtId="49" fontId="32" fillId="28" borderId="18" xfId="4" applyNumberFormat="1" applyFont="1" applyFill="1" applyBorder="1" applyAlignment="1">
      <alignment horizontal="left" vertical="center" wrapText="1"/>
    </xf>
    <xf numFmtId="49" fontId="32" fillId="28" borderId="18" xfId="4" applyNumberFormat="1" applyFont="1" applyFill="1" applyBorder="1" applyAlignment="1">
      <alignment horizontal="center" vertical="center" wrapText="1"/>
    </xf>
    <xf numFmtId="43" fontId="32" fillId="28" borderId="17" xfId="5" applyFont="1" applyFill="1" applyBorder="1" applyAlignment="1">
      <alignment horizontal="right" vertical="center" wrapText="1"/>
    </xf>
    <xf numFmtId="0" fontId="31" fillId="28" borderId="18" xfId="4" applyFont="1" applyFill="1" applyBorder="1" applyAlignment="1">
      <alignment horizontal="left" vertical="center" wrapText="1"/>
    </xf>
    <xf numFmtId="15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center" vertical="center" wrapText="1"/>
    </xf>
    <xf numFmtId="43" fontId="32" fillId="29" borderId="17" xfId="5" applyFont="1" applyFill="1" applyBorder="1" applyAlignment="1">
      <alignment horizontal="right" vertical="center" wrapText="1"/>
    </xf>
    <xf numFmtId="0" fontId="31" fillId="29" borderId="18" xfId="4" applyFont="1" applyFill="1" applyBorder="1" applyAlignment="1">
      <alignment horizontal="left" vertical="center" wrapText="1"/>
    </xf>
    <xf numFmtId="15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center" vertical="center" wrapText="1"/>
    </xf>
    <xf numFmtId="43" fontId="32" fillId="30" borderId="17" xfId="5" applyFont="1" applyFill="1" applyBorder="1" applyAlignment="1">
      <alignment horizontal="right" vertical="center" wrapText="1"/>
    </xf>
    <xf numFmtId="0" fontId="31" fillId="30" borderId="18" xfId="4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3" fillId="30" borderId="18" xfId="4" applyFont="1" applyFill="1" applyBorder="1" applyAlignment="1">
      <alignment horizontal="left" vertical="center" wrapText="1"/>
    </xf>
    <xf numFmtId="15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center" vertical="center" wrapText="1"/>
    </xf>
    <xf numFmtId="43" fontId="32" fillId="31" borderId="17" xfId="5" applyFont="1" applyFill="1" applyBorder="1" applyAlignment="1">
      <alignment horizontal="right" vertical="center" wrapText="1"/>
    </xf>
    <xf numFmtId="0" fontId="31" fillId="31" borderId="18" xfId="4" applyFont="1" applyFill="1" applyBorder="1" applyAlignment="1">
      <alignment horizontal="left" vertical="center" wrapText="1"/>
    </xf>
    <xf numFmtId="15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center" vertical="center" wrapText="1"/>
    </xf>
    <xf numFmtId="43" fontId="32" fillId="16" borderId="17" xfId="5" applyFont="1" applyFill="1" applyBorder="1" applyAlignment="1">
      <alignment horizontal="right" vertical="center" wrapText="1"/>
    </xf>
    <xf numFmtId="0" fontId="31" fillId="16" borderId="18" xfId="4" applyFont="1" applyFill="1" applyBorder="1" applyAlignment="1">
      <alignment vertical="center" wrapText="1"/>
    </xf>
    <xf numFmtId="0" fontId="31" fillId="16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3" fillId="31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15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center" vertical="center" wrapText="1"/>
    </xf>
    <xf numFmtId="43" fontId="32" fillId="32" borderId="17" xfId="5" applyFont="1" applyFill="1" applyBorder="1" applyAlignment="1">
      <alignment horizontal="right" vertical="center" wrapText="1"/>
    </xf>
    <xf numFmtId="0" fontId="31" fillId="32" borderId="18" xfId="4" applyFont="1" applyFill="1" applyBorder="1" applyAlignment="1">
      <alignment vertical="center" wrapText="1"/>
    </xf>
    <xf numFmtId="15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center" vertical="center" wrapText="1"/>
    </xf>
    <xf numFmtId="43" fontId="32" fillId="33" borderId="17" xfId="5" applyFont="1" applyFill="1" applyBorder="1" applyAlignment="1">
      <alignment horizontal="right" vertical="center" wrapText="1"/>
    </xf>
    <xf numFmtId="0" fontId="31" fillId="33" borderId="18" xfId="4" applyFont="1" applyFill="1" applyBorder="1" applyAlignment="1">
      <alignment vertical="center" wrapText="1"/>
    </xf>
    <xf numFmtId="15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center" vertical="center" wrapText="1"/>
    </xf>
    <xf numFmtId="43" fontId="32" fillId="34" borderId="17" xfId="5" applyFont="1" applyFill="1" applyBorder="1" applyAlignment="1">
      <alignment horizontal="right" vertical="center" wrapText="1"/>
    </xf>
    <xf numFmtId="0" fontId="31" fillId="34" borderId="18" xfId="4" applyFont="1" applyFill="1" applyBorder="1" applyAlignment="1">
      <alignment horizontal="left" vertical="center" wrapText="1"/>
    </xf>
    <xf numFmtId="15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center" vertical="center" wrapText="1"/>
    </xf>
    <xf numFmtId="43" fontId="32" fillId="35" borderId="17" xfId="5" applyFont="1" applyFill="1" applyBorder="1" applyAlignment="1">
      <alignment horizontal="right" vertical="center" wrapText="1"/>
    </xf>
    <xf numFmtId="0" fontId="31" fillId="35" borderId="18" xfId="4" applyFont="1" applyFill="1" applyBorder="1" applyAlignment="1">
      <alignment vertical="center" wrapText="1"/>
    </xf>
    <xf numFmtId="0" fontId="31" fillId="36" borderId="18" xfId="4" applyFont="1" applyFill="1" applyBorder="1" applyAlignment="1">
      <alignment horizontal="left"/>
    </xf>
    <xf numFmtId="49" fontId="32" fillId="36" borderId="18" xfId="4" applyNumberFormat="1" applyFont="1" applyFill="1" applyBorder="1" applyAlignment="1">
      <alignment horizontal="left" vertical="center" wrapText="1"/>
    </xf>
    <xf numFmtId="49" fontId="32" fillId="36" borderId="18" xfId="4" applyNumberFormat="1" applyFont="1" applyFill="1" applyBorder="1" applyAlignment="1">
      <alignment horizontal="center" vertical="center" wrapText="1"/>
    </xf>
    <xf numFmtId="43" fontId="32" fillId="36" borderId="17" xfId="5" applyFont="1" applyFill="1" applyBorder="1" applyAlignment="1">
      <alignment horizontal="right" vertical="center" wrapText="1"/>
    </xf>
    <xf numFmtId="0" fontId="31" fillId="36" borderId="18" xfId="4" applyFont="1" applyFill="1" applyBorder="1" applyAlignment="1">
      <alignment vertical="center" wrapText="1"/>
    </xf>
    <xf numFmtId="15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center" vertical="center" wrapText="1"/>
    </xf>
    <xf numFmtId="43" fontId="32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horizontal="left" vertical="center" wrapText="1"/>
    </xf>
    <xf numFmtId="0" fontId="31" fillId="38" borderId="18" xfId="4" applyFont="1" applyFill="1" applyBorder="1" applyAlignment="1">
      <alignment wrapText="1"/>
    </xf>
    <xf numFmtId="49" fontId="32" fillId="38" borderId="18" xfId="4" applyNumberFormat="1" applyFont="1" applyFill="1" applyBorder="1" applyAlignment="1">
      <alignment horizontal="left" vertical="center" wrapText="1"/>
    </xf>
    <xf numFmtId="49" fontId="32" fillId="38" borderId="18" xfId="4" applyNumberFormat="1" applyFont="1" applyFill="1" applyBorder="1" applyAlignment="1">
      <alignment horizontal="center" vertical="center" wrapText="1"/>
    </xf>
    <xf numFmtId="43" fontId="32" fillId="38" borderId="17" xfId="5" applyFont="1" applyFill="1" applyBorder="1" applyAlignment="1">
      <alignment horizontal="right" vertical="center" wrapText="1"/>
    </xf>
    <xf numFmtId="0" fontId="31" fillId="38" borderId="18" xfId="4" applyFont="1" applyFill="1" applyBorder="1" applyAlignment="1">
      <alignment horizontal="left" vertical="center" wrapText="1"/>
    </xf>
    <xf numFmtId="0" fontId="31" fillId="39" borderId="18" xfId="4" applyFont="1" applyFill="1" applyBorder="1" applyAlignment="1">
      <alignment horizontal="left"/>
    </xf>
    <xf numFmtId="49" fontId="32" fillId="39" borderId="18" xfId="4" applyNumberFormat="1" applyFont="1" applyFill="1" applyBorder="1" applyAlignment="1">
      <alignment horizontal="left" vertical="center" wrapText="1"/>
    </xf>
    <xf numFmtId="49" fontId="32" fillId="39" borderId="18" xfId="4" applyNumberFormat="1" applyFont="1" applyFill="1" applyBorder="1" applyAlignment="1">
      <alignment horizontal="center" vertical="center" wrapText="1"/>
    </xf>
    <xf numFmtId="43" fontId="32" fillId="39" borderId="17" xfId="5" applyFont="1" applyFill="1" applyBorder="1" applyAlignment="1">
      <alignment horizontal="right" vertical="center" wrapText="1"/>
    </xf>
    <xf numFmtId="0" fontId="31" fillId="39" borderId="18" xfId="4" applyFont="1" applyFill="1" applyBorder="1" applyAlignment="1">
      <alignment vertical="center" wrapText="1"/>
    </xf>
    <xf numFmtId="15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center" vertical="center" wrapText="1"/>
    </xf>
    <xf numFmtId="43" fontId="32" fillId="40" borderId="17" xfId="5" applyFont="1" applyFill="1" applyBorder="1" applyAlignment="1">
      <alignment horizontal="right" vertical="center" wrapText="1"/>
    </xf>
    <xf numFmtId="0" fontId="31" fillId="40" borderId="18" xfId="4" applyFont="1" applyFill="1" applyBorder="1" applyAlignment="1">
      <alignment vertical="center" wrapText="1"/>
    </xf>
    <xf numFmtId="49" fontId="32" fillId="40" borderId="17" xfId="4" applyNumberFormat="1" applyFont="1" applyFill="1" applyBorder="1" applyAlignment="1">
      <alignment horizontal="right" vertical="center" wrapText="1"/>
    </xf>
    <xf numFmtId="43" fontId="32" fillId="40" borderId="18" xfId="5" applyFont="1" applyFill="1" applyBorder="1" applyAlignment="1">
      <alignment horizontal="left" vertical="center" wrapText="1"/>
    </xf>
    <xf numFmtId="0" fontId="31" fillId="40" borderId="17" xfId="4" applyFont="1" applyFill="1" applyBorder="1" applyAlignment="1">
      <alignment vertical="center" wrapText="1"/>
    </xf>
    <xf numFmtId="15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center" vertical="center" wrapText="1"/>
    </xf>
    <xf numFmtId="43" fontId="32" fillId="6" borderId="17" xfId="5" applyFont="1" applyFill="1" applyBorder="1" applyAlignment="1">
      <alignment horizontal="right" vertical="center" wrapText="1"/>
    </xf>
    <xf numFmtId="0" fontId="31" fillId="6" borderId="18" xfId="4" applyFont="1" applyFill="1" applyBorder="1" applyAlignment="1">
      <alignment vertical="center" wrapText="1"/>
    </xf>
    <xf numFmtId="49" fontId="32" fillId="6" borderId="23" xfId="4" applyNumberFormat="1" applyFont="1" applyFill="1" applyBorder="1" applyAlignment="1">
      <alignment horizontal="left" vertical="center" wrapText="1"/>
    </xf>
    <xf numFmtId="49" fontId="32" fillId="6" borderId="23" xfId="4" applyNumberFormat="1" applyFont="1" applyFill="1" applyBorder="1" applyAlignment="1">
      <alignment horizontal="center" vertical="center" wrapText="1"/>
    </xf>
    <xf numFmtId="43" fontId="32" fillId="6" borderId="24" xfId="5" applyFont="1" applyFill="1" applyBorder="1" applyAlignment="1">
      <alignment horizontal="right" vertical="center" wrapText="1"/>
    </xf>
    <xf numFmtId="0" fontId="26" fillId="0" borderId="0" xfId="6" applyFont="1"/>
    <xf numFmtId="0" fontId="1" fillId="0" borderId="0" xfId="6"/>
    <xf numFmtId="0" fontId="31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31" fillId="0" borderId="0" xfId="4" applyFont="1" applyAlignment="1">
      <alignment horizontal="center" vertical="center" wrapText="1"/>
    </xf>
    <xf numFmtId="0" fontId="31" fillId="0" borderId="0" xfId="4" applyFont="1" applyAlignment="1">
      <alignment horizontal="left" vertical="center" wrapText="1"/>
    </xf>
    <xf numFmtId="0" fontId="31" fillId="0" borderId="0" xfId="4" applyFont="1" applyBorder="1" applyAlignment="1">
      <alignment vertical="center" wrapText="1"/>
    </xf>
    <xf numFmtId="0" fontId="34" fillId="9" borderId="0" xfId="6" applyFont="1" applyFill="1"/>
    <xf numFmtId="0" fontId="35" fillId="9" borderId="0" xfId="6" applyFont="1" applyFill="1"/>
    <xf numFmtId="49" fontId="34" fillId="9" borderId="0" xfId="6" applyNumberFormat="1" applyFont="1" applyFill="1"/>
    <xf numFmtId="0" fontId="24" fillId="9" borderId="0" xfId="6" applyFont="1" applyFill="1"/>
    <xf numFmtId="0" fontId="36" fillId="9" borderId="0" xfId="6" applyFont="1" applyFill="1"/>
    <xf numFmtId="0" fontId="27" fillId="9" borderId="0" xfId="6" applyFont="1" applyFill="1"/>
    <xf numFmtId="0" fontId="1" fillId="0" borderId="0" xfId="6" applyFont="1"/>
    <xf numFmtId="4" fontId="11" fillId="2" borderId="7" xfId="2" applyNumberFormat="1" applyFont="1" applyFill="1" applyBorder="1" applyAlignment="1" applyProtection="1">
      <alignment vertical="top" wrapText="1"/>
      <protection locked="0"/>
    </xf>
    <xf numFmtId="164" fontId="16" fillId="14" borderId="7" xfId="1" applyNumberFormat="1" applyFont="1" applyFill="1" applyBorder="1" applyAlignment="1" applyProtection="1">
      <alignment vertical="top"/>
      <protection locked="0"/>
    </xf>
    <xf numFmtId="164" fontId="16" fillId="15" borderId="7" xfId="1" applyNumberFormat="1" applyFont="1" applyFill="1" applyBorder="1" applyAlignment="1" applyProtection="1">
      <alignment vertical="top"/>
      <protection locked="0"/>
    </xf>
    <xf numFmtId="164" fontId="16" fillId="9" borderId="15" xfId="1" applyNumberFormat="1" applyFont="1" applyFill="1" applyBorder="1" applyAlignment="1" applyProtection="1">
      <alignment vertical="top"/>
      <protection locked="0"/>
    </xf>
    <xf numFmtId="0" fontId="27" fillId="9" borderId="0" xfId="0" applyFont="1" applyFill="1"/>
    <xf numFmtId="0" fontId="27" fillId="9" borderId="0" xfId="0" applyFont="1" applyFill="1" applyBorder="1"/>
    <xf numFmtId="0" fontId="24" fillId="9" borderId="0" xfId="0" applyFont="1" applyFill="1" applyBorder="1"/>
    <xf numFmtId="0" fontId="37" fillId="41" borderId="18" xfId="0" applyFont="1" applyFill="1" applyBorder="1" applyAlignment="1">
      <alignment horizontal="left" vertical="center" wrapText="1"/>
    </xf>
    <xf numFmtId="0" fontId="37" fillId="41" borderId="18" xfId="0" applyFont="1" applyFill="1" applyBorder="1" applyAlignment="1">
      <alignment horizontal="center" vertical="center"/>
    </xf>
    <xf numFmtId="0" fontId="37" fillId="9" borderId="18" xfId="0" applyFont="1" applyFill="1" applyBorder="1" applyAlignment="1">
      <alignment horizontal="left" vertical="center" wrapText="1"/>
    </xf>
    <xf numFmtId="0" fontId="37" fillId="9" borderId="18" xfId="0" applyFont="1" applyFill="1" applyBorder="1" applyAlignment="1">
      <alignment horizontal="center" vertical="center"/>
    </xf>
    <xf numFmtId="0" fontId="36" fillId="9" borderId="0" xfId="0" applyFont="1" applyFill="1"/>
    <xf numFmtId="0" fontId="34" fillId="9" borderId="0" xfId="0" applyFont="1" applyFill="1"/>
    <xf numFmtId="0" fontId="35" fillId="9" borderId="0" xfId="0" applyFont="1" applyFill="1"/>
    <xf numFmtId="0" fontId="8" fillId="9" borderId="0" xfId="0" applyFont="1" applyFill="1" applyBorder="1" applyAlignment="1">
      <alignment horizontal="justify" vertical="top" wrapText="1"/>
    </xf>
    <xf numFmtId="0" fontId="28" fillId="9" borderId="0" xfId="0" applyFont="1" applyFill="1" applyBorder="1" applyAlignment="1">
      <alignment vertical="top" wrapText="1"/>
    </xf>
    <xf numFmtId="4" fontId="28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40" fillId="9" borderId="0" xfId="0" applyFont="1" applyFill="1"/>
    <xf numFmtId="0" fontId="40" fillId="9" borderId="0" xfId="0" applyFont="1" applyFill="1" applyAlignment="1">
      <alignment horizontal="center" vertical="center"/>
    </xf>
    <xf numFmtId="0" fontId="40" fillId="9" borderId="0" xfId="0" applyFont="1" applyFill="1" applyAlignment="1">
      <alignment horizontal="left" vertical="center"/>
    </xf>
    <xf numFmtId="0" fontId="36" fillId="9" borderId="0" xfId="0" applyFont="1" applyFill="1" applyAlignment="1">
      <alignment horizontal="left" vertical="center"/>
    </xf>
    <xf numFmtId="0" fontId="40" fillId="9" borderId="0" xfId="0" applyFont="1" applyFill="1" applyAlignment="1">
      <alignment horizontal="left"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0" applyFont="1" applyFill="1"/>
    <xf numFmtId="3" fontId="9" fillId="0" borderId="18" xfId="0" applyNumberFormat="1" applyFont="1" applyFill="1" applyBorder="1" applyAlignment="1" applyProtection="1">
      <alignment horizontal="right" vertical="top"/>
      <protection locked="0"/>
    </xf>
    <xf numFmtId="0" fontId="9" fillId="0" borderId="18" xfId="0" applyFont="1" applyFill="1" applyBorder="1" applyAlignment="1" applyProtection="1">
      <alignment vertical="top"/>
      <protection locked="0"/>
    </xf>
    <xf numFmtId="4" fontId="9" fillId="0" borderId="18" xfId="0" applyNumberFormat="1" applyFont="1" applyFill="1" applyBorder="1" applyAlignment="1" applyProtection="1">
      <alignment vertical="top"/>
    </xf>
    <xf numFmtId="4" fontId="9" fillId="0" borderId="18" xfId="0" applyNumberFormat="1" applyFont="1" applyFill="1" applyBorder="1" applyAlignment="1" applyProtection="1">
      <alignment horizontal="right" vertical="top"/>
    </xf>
    <xf numFmtId="4" fontId="9" fillId="0" borderId="18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NumberFormat="1" applyFont="1" applyFill="1"/>
    <xf numFmtId="0" fontId="40" fillId="0" borderId="0" xfId="0" applyFont="1"/>
    <xf numFmtId="4" fontId="40" fillId="0" borderId="0" xfId="0" applyNumberFormat="1" applyFont="1"/>
    <xf numFmtId="0" fontId="8" fillId="4" borderId="0" xfId="6" applyFont="1" applyFill="1" applyBorder="1" applyAlignment="1">
      <alignment horizontal="left"/>
    </xf>
    <xf numFmtId="0" fontId="41" fillId="9" borderId="0" xfId="6" applyFont="1" applyFill="1"/>
    <xf numFmtId="0" fontId="41" fillId="9" borderId="0" xfId="0" applyFont="1" applyFill="1"/>
    <xf numFmtId="0" fontId="42" fillId="9" borderId="0" xfId="0" applyFont="1" applyFill="1"/>
    <xf numFmtId="0" fontId="9" fillId="0" borderId="0" xfId="0" applyFont="1" applyBorder="1"/>
    <xf numFmtId="0" fontId="8" fillId="0" borderId="0" xfId="0" applyFont="1" applyFill="1" applyBorder="1" applyAlignment="1">
      <alignment horizontal="left" indent="15"/>
    </xf>
    <xf numFmtId="0" fontId="9" fillId="0" borderId="0" xfId="0" applyFont="1" applyBorder="1" applyProtection="1"/>
    <xf numFmtId="0" fontId="9" fillId="0" borderId="0" xfId="0" applyFont="1" applyFill="1" applyBorder="1" applyProtection="1"/>
    <xf numFmtId="0" fontId="8" fillId="11" borderId="18" xfId="0" applyFont="1" applyFill="1" applyBorder="1" applyAlignment="1">
      <alignment horizontal="center" vertical="center" wrapText="1"/>
    </xf>
    <xf numFmtId="0" fontId="8" fillId="8" borderId="0" xfId="6" applyFont="1" applyFill="1" applyBorder="1" applyAlignment="1">
      <alignment horizontal="left"/>
    </xf>
    <xf numFmtId="0" fontId="8" fillId="11" borderId="18" xfId="0" applyFont="1" applyFill="1" applyBorder="1" applyAlignment="1">
      <alignment vertical="center" wrapText="1"/>
    </xf>
    <xf numFmtId="4" fontId="8" fillId="11" borderId="18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justify" vertical="top" wrapText="1"/>
    </xf>
    <xf numFmtId="0" fontId="37" fillId="9" borderId="0" xfId="0" applyFont="1" applyFill="1" applyAlignment="1"/>
    <xf numFmtId="0" fontId="37" fillId="41" borderId="28" xfId="0" applyFont="1" applyFill="1" applyBorder="1" applyAlignment="1">
      <alignment vertical="center" wrapText="1"/>
    </xf>
    <xf numFmtId="0" fontId="37" fillId="41" borderId="29" xfId="0" applyFont="1" applyFill="1" applyBorder="1" applyAlignment="1">
      <alignment vertical="center" wrapText="1"/>
    </xf>
    <xf numFmtId="0" fontId="37" fillId="41" borderId="23" xfId="0" applyFont="1" applyFill="1" applyBorder="1" applyAlignment="1">
      <alignment vertical="center" wrapText="1"/>
    </xf>
    <xf numFmtId="3" fontId="8" fillId="9" borderId="20" xfId="0" applyNumberFormat="1" applyFont="1" applyFill="1" applyBorder="1" applyAlignment="1" applyProtection="1">
      <alignment horizontal="center"/>
      <protection locked="0"/>
    </xf>
    <xf numFmtId="165" fontId="24" fillId="9" borderId="0" xfId="0" applyNumberFormat="1" applyFont="1" applyFill="1"/>
    <xf numFmtId="0" fontId="44" fillId="0" borderId="0" xfId="0" applyNumberFormat="1" applyFont="1" applyFill="1"/>
    <xf numFmtId="3" fontId="44" fillId="0" borderId="18" xfId="0" applyNumberFormat="1" applyFont="1" applyFill="1" applyBorder="1" applyAlignment="1" applyProtection="1">
      <alignment horizontal="right" vertical="top"/>
      <protection locked="0"/>
    </xf>
    <xf numFmtId="0" fontId="44" fillId="0" borderId="18" xfId="0" applyFont="1" applyFill="1" applyBorder="1" applyAlignment="1" applyProtection="1">
      <alignment vertical="top"/>
      <protection locked="0"/>
    </xf>
    <xf numFmtId="0" fontId="44" fillId="0" borderId="18" xfId="0" applyNumberFormat="1" applyFont="1" applyFill="1" applyBorder="1" applyAlignment="1" applyProtection="1">
      <alignment vertical="top"/>
    </xf>
    <xf numFmtId="4" fontId="44" fillId="0" borderId="18" xfId="0" applyNumberFormat="1" applyFont="1" applyFill="1" applyBorder="1" applyAlignment="1" applyProtection="1">
      <alignment horizontal="right" vertical="top"/>
    </xf>
    <xf numFmtId="4" fontId="44" fillId="0" borderId="18" xfId="0" applyNumberFormat="1" applyFont="1" applyFill="1" applyBorder="1" applyAlignment="1" applyProtection="1">
      <alignment horizontal="center" vertical="top"/>
      <protection locked="0"/>
    </xf>
    <xf numFmtId="0" fontId="0" fillId="43" borderId="0" xfId="0" applyFill="1"/>
    <xf numFmtId="4" fontId="9" fillId="0" borderId="18" xfId="0" quotePrefix="1" applyNumberFormat="1" applyFont="1" applyFill="1" applyBorder="1" applyAlignment="1" applyProtection="1">
      <alignment horizontal="right" vertical="top"/>
    </xf>
    <xf numFmtId="0" fontId="0" fillId="43" borderId="0" xfId="0" applyFill="1" applyBorder="1"/>
    <xf numFmtId="0" fontId="9" fillId="0" borderId="18" xfId="0" applyNumberFormat="1" applyFont="1" applyFill="1" applyBorder="1" applyAlignment="1" applyProtection="1">
      <alignment vertical="top"/>
    </xf>
    <xf numFmtId="0" fontId="45" fillId="0" borderId="32" xfId="0" applyFont="1" applyBorder="1" applyAlignment="1">
      <alignment vertical="center"/>
    </xf>
    <xf numFmtId="0" fontId="45" fillId="0" borderId="33" xfId="0" applyFont="1" applyBorder="1" applyAlignment="1">
      <alignment vertical="center"/>
    </xf>
    <xf numFmtId="166" fontId="8" fillId="6" borderId="7" xfId="0" applyNumberFormat="1" applyFont="1" applyFill="1" applyBorder="1" applyAlignment="1">
      <alignment horizontal="center"/>
    </xf>
    <xf numFmtId="166" fontId="9" fillId="2" borderId="7" xfId="0" applyNumberFormat="1" applyFont="1" applyFill="1" applyBorder="1" applyAlignment="1" applyProtection="1">
      <alignment horizontal="center"/>
      <protection locked="0"/>
    </xf>
    <xf numFmtId="166" fontId="9" fillId="2" borderId="7" xfId="0" applyNumberFormat="1" applyFont="1" applyFill="1" applyBorder="1" applyAlignment="1">
      <alignment horizontal="center"/>
    </xf>
    <xf numFmtId="166" fontId="9" fillId="3" borderId="7" xfId="0" applyNumberFormat="1" applyFont="1" applyFill="1" applyBorder="1" applyAlignment="1">
      <alignment horizontal="center"/>
    </xf>
    <xf numFmtId="166" fontId="8" fillId="6" borderId="0" xfId="0" applyNumberFormat="1" applyFont="1" applyFill="1" applyAlignment="1">
      <alignment horizontal="center"/>
    </xf>
    <xf numFmtId="0" fontId="37" fillId="41" borderId="18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26" fillId="11" borderId="18" xfId="0" applyFont="1" applyFill="1" applyBorder="1"/>
    <xf numFmtId="0" fontId="39" fillId="11" borderId="18" xfId="0" applyFont="1" applyFill="1" applyBorder="1" applyAlignment="1">
      <alignment horizontal="center" vertical="center"/>
    </xf>
    <xf numFmtId="0" fontId="39" fillId="11" borderId="18" xfId="0" applyFont="1" applyFill="1" applyBorder="1" applyAlignment="1">
      <alignment horizontal="left" vertical="center"/>
    </xf>
    <xf numFmtId="0" fontId="39" fillId="11" borderId="18" xfId="0" applyFont="1" applyFill="1" applyBorder="1" applyAlignment="1">
      <alignment horizontal="left" vertical="center" wrapText="1"/>
    </xf>
    <xf numFmtId="0" fontId="38" fillId="45" borderId="18" xfId="0" applyFont="1" applyFill="1" applyBorder="1" applyAlignment="1">
      <alignment horizontal="center" vertical="center"/>
    </xf>
    <xf numFmtId="0" fontId="37" fillId="44" borderId="34" xfId="0" applyFont="1" applyFill="1" applyBorder="1" applyAlignment="1">
      <alignment vertical="center" wrapText="1"/>
    </xf>
    <xf numFmtId="0" fontId="37" fillId="41" borderId="28" xfId="0" applyFont="1" applyFill="1" applyBorder="1" applyAlignment="1">
      <alignment horizontal="center" vertical="center" wrapText="1"/>
    </xf>
    <xf numFmtId="0" fontId="37" fillId="9" borderId="28" xfId="0" applyFont="1" applyFill="1" applyBorder="1" applyAlignment="1">
      <alignment vertical="center" wrapText="1"/>
    </xf>
    <xf numFmtId="0" fontId="37" fillId="41" borderId="28" xfId="0" applyFont="1" applyFill="1" applyBorder="1" applyAlignment="1">
      <alignment vertical="center" wrapText="1"/>
    </xf>
    <xf numFmtId="0" fontId="37" fillId="41" borderId="29" xfId="0" applyFont="1" applyFill="1" applyBorder="1" applyAlignment="1">
      <alignment vertical="center" wrapText="1"/>
    </xf>
    <xf numFmtId="0" fontId="43" fillId="11" borderId="18" xfId="0" applyFont="1" applyFill="1" applyBorder="1" applyAlignment="1">
      <alignment vertical="center" wrapText="1"/>
    </xf>
    <xf numFmtId="0" fontId="27" fillId="11" borderId="18" xfId="0" applyFont="1" applyFill="1" applyBorder="1"/>
    <xf numFmtId="0" fontId="37" fillId="41" borderId="23" xfId="0" applyFont="1" applyFill="1" applyBorder="1" applyAlignment="1">
      <alignment horizontal="center" vertical="center"/>
    </xf>
    <xf numFmtId="0" fontId="24" fillId="9" borderId="18" xfId="0" applyFont="1" applyFill="1" applyBorder="1"/>
    <xf numFmtId="0" fontId="37" fillId="0" borderId="18" xfId="0" applyFont="1" applyFill="1" applyBorder="1" applyAlignment="1">
      <alignment vertical="center" wrapText="1"/>
    </xf>
    <xf numFmtId="0" fontId="37" fillId="0" borderId="18" xfId="0" applyFont="1" applyFill="1" applyBorder="1" applyAlignment="1">
      <alignment horizontal="left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horizontal="center" vertical="center"/>
    </xf>
    <xf numFmtId="0" fontId="24" fillId="0" borderId="0" xfId="0" applyFont="1" applyFill="1"/>
    <xf numFmtId="0" fontId="42" fillId="0" borderId="0" xfId="0" applyFont="1" applyFill="1"/>
    <xf numFmtId="0" fontId="24" fillId="0" borderId="0" xfId="0" applyFont="1" applyFill="1" applyBorder="1"/>
    <xf numFmtId="0" fontId="37" fillId="46" borderId="28" xfId="0" applyFont="1" applyFill="1" applyBorder="1" applyAlignment="1">
      <alignment vertical="center" wrapText="1"/>
    </xf>
    <xf numFmtId="0" fontId="43" fillId="0" borderId="18" xfId="0" applyFont="1" applyFill="1" applyBorder="1" applyAlignment="1">
      <alignment vertical="center" wrapText="1"/>
    </xf>
    <xf numFmtId="0" fontId="43" fillId="31" borderId="18" xfId="0" applyFont="1" applyFill="1" applyBorder="1" applyAlignment="1">
      <alignment horizontal="left" vertical="center" wrapText="1"/>
    </xf>
    <xf numFmtId="0" fontId="46" fillId="31" borderId="18" xfId="0" applyFont="1" applyFill="1" applyBorder="1" applyAlignment="1">
      <alignment horizontal="left" vertical="center" wrapText="1"/>
    </xf>
    <xf numFmtId="0" fontId="37" fillId="47" borderId="18" xfId="0" applyFont="1" applyFill="1" applyBorder="1" applyAlignment="1">
      <alignment horizontal="left" vertical="center" wrapText="1"/>
    </xf>
    <xf numFmtId="0" fontId="8" fillId="45" borderId="18" xfId="0" applyFont="1" applyFill="1" applyBorder="1" applyAlignment="1">
      <alignment horizontal="center" vertical="center"/>
    </xf>
    <xf numFmtId="0" fontId="38" fillId="48" borderId="18" xfId="0" applyFont="1" applyFill="1" applyBorder="1" applyAlignment="1">
      <alignment horizontal="center" vertical="center"/>
    </xf>
    <xf numFmtId="0" fontId="37" fillId="25" borderId="18" xfId="0" applyFont="1" applyFill="1" applyBorder="1" applyAlignment="1">
      <alignment horizontal="left" vertical="center" wrapText="1"/>
    </xf>
    <xf numFmtId="0" fontId="37" fillId="50" borderId="18" xfId="0" applyFont="1" applyFill="1" applyBorder="1" applyAlignment="1">
      <alignment horizontal="left" vertical="center" wrapText="1"/>
    </xf>
    <xf numFmtId="0" fontId="37" fillId="49" borderId="18" xfId="0" applyFont="1" applyFill="1" applyBorder="1" applyAlignment="1">
      <alignment horizontal="left" vertical="center" wrapText="1"/>
    </xf>
    <xf numFmtId="0" fontId="27" fillId="9" borderId="18" xfId="0" applyFont="1" applyFill="1" applyBorder="1"/>
    <xf numFmtId="0" fontId="43" fillId="16" borderId="18" xfId="0" applyFont="1" applyFill="1" applyBorder="1" applyAlignment="1">
      <alignment vertical="center" wrapText="1"/>
    </xf>
    <xf numFmtId="0" fontId="43" fillId="9" borderId="35" xfId="0" applyFont="1" applyFill="1" applyBorder="1" applyAlignment="1">
      <alignment vertical="center" wrapText="1"/>
    </xf>
    <xf numFmtId="0" fontId="37" fillId="31" borderId="18" xfId="0" applyFont="1" applyFill="1" applyBorder="1" applyAlignment="1">
      <alignment horizontal="left" vertical="center" wrapText="1"/>
    </xf>
    <xf numFmtId="3" fontId="9" fillId="0" borderId="18" xfId="0" applyNumberFormat="1" applyFont="1" applyFill="1" applyBorder="1" applyAlignment="1" applyProtection="1">
      <alignment horizontal="left" vertical="top"/>
      <protection locked="0"/>
    </xf>
    <xf numFmtId="0" fontId="37" fillId="9" borderId="34" xfId="0" applyFont="1" applyFill="1" applyBorder="1" applyAlignment="1">
      <alignment horizontal="left" vertical="center" wrapText="1"/>
    </xf>
    <xf numFmtId="0" fontId="43" fillId="9" borderId="18" xfId="0" applyFont="1" applyFill="1" applyBorder="1" applyAlignment="1">
      <alignment horizontal="left" vertical="center" wrapText="1"/>
    </xf>
    <xf numFmtId="0" fontId="43" fillId="0" borderId="18" xfId="0" applyFont="1" applyBorder="1" applyAlignment="1">
      <alignment horizontal="left" vertical="center" wrapText="1"/>
    </xf>
    <xf numFmtId="0" fontId="43" fillId="0" borderId="18" xfId="2" applyFont="1" applyFill="1" applyBorder="1" applyAlignment="1">
      <alignment horizontal="left" vertical="center" wrapText="1" shrinkToFit="1"/>
    </xf>
    <xf numFmtId="0" fontId="38" fillId="0" borderId="18" xfId="0" applyFont="1" applyFill="1" applyBorder="1" applyAlignment="1" applyProtection="1">
      <alignment vertical="top"/>
      <protection locked="0"/>
    </xf>
    <xf numFmtId="0" fontId="0" fillId="0" borderId="0" xfId="0" applyFill="1"/>
    <xf numFmtId="0" fontId="0" fillId="0" borderId="0" xfId="0" applyFill="1" applyBorder="1"/>
    <xf numFmtId="0" fontId="37" fillId="52" borderId="18" xfId="0" applyFont="1" applyFill="1" applyBorder="1" applyAlignment="1">
      <alignment horizontal="left" vertical="center" wrapText="1"/>
    </xf>
    <xf numFmtId="0" fontId="37" fillId="41" borderId="29" xfId="0" applyFont="1" applyFill="1" applyBorder="1" applyAlignment="1">
      <alignment horizontal="left" vertical="center" wrapText="1"/>
    </xf>
    <xf numFmtId="0" fontId="37" fillId="41" borderId="29" xfId="0" applyFont="1" applyFill="1" applyBorder="1" applyAlignment="1">
      <alignment horizontal="center" vertical="center" wrapText="1"/>
    </xf>
    <xf numFmtId="0" fontId="43" fillId="42" borderId="29" xfId="0" applyFont="1" applyFill="1" applyBorder="1" applyAlignment="1">
      <alignment horizontal="center" vertical="center" wrapText="1"/>
    </xf>
    <xf numFmtId="0" fontId="37" fillId="9" borderId="29" xfId="0" applyFont="1" applyFill="1" applyBorder="1" applyAlignment="1">
      <alignment vertical="center" wrapText="1"/>
    </xf>
    <xf numFmtId="0" fontId="37" fillId="9" borderId="23" xfId="0" applyFont="1" applyFill="1" applyBorder="1" applyAlignment="1">
      <alignment vertical="center" wrapText="1"/>
    </xf>
    <xf numFmtId="0" fontId="24" fillId="16" borderId="29" xfId="0" applyFont="1" applyFill="1" applyBorder="1" applyAlignment="1">
      <alignment wrapText="1"/>
    </xf>
    <xf numFmtId="0" fontId="24" fillId="16" borderId="23" xfId="0" applyFont="1" applyFill="1" applyBorder="1" applyAlignment="1">
      <alignment wrapText="1"/>
    </xf>
    <xf numFmtId="0" fontId="43" fillId="42" borderId="28" xfId="0" applyFont="1" applyFill="1" applyBorder="1" applyAlignment="1">
      <alignment vertical="center" wrapText="1"/>
    </xf>
    <xf numFmtId="0" fontId="43" fillId="42" borderId="29" xfId="0" applyFont="1" applyFill="1" applyBorder="1" applyAlignment="1">
      <alignment vertical="center" wrapText="1"/>
    </xf>
    <xf numFmtId="0" fontId="43" fillId="42" borderId="23" xfId="0" applyFont="1" applyFill="1" applyBorder="1" applyAlignment="1">
      <alignment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 applyProtection="1">
      <alignment horizont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/>
    </xf>
    <xf numFmtId="0" fontId="37" fillId="41" borderId="28" xfId="0" applyFont="1" applyFill="1" applyBorder="1" applyAlignment="1">
      <alignment horizontal="center" vertical="center" wrapText="1"/>
    </xf>
    <xf numFmtId="0" fontId="37" fillId="41" borderId="23" xfId="0" applyFont="1" applyFill="1" applyBorder="1" applyAlignment="1">
      <alignment horizontal="center" vertical="center" wrapText="1"/>
    </xf>
    <xf numFmtId="0" fontId="43" fillId="9" borderId="28" xfId="0" applyFont="1" applyFill="1" applyBorder="1" applyAlignment="1">
      <alignment horizontal="center" vertical="center" wrapText="1"/>
    </xf>
    <xf numFmtId="0" fontId="43" fillId="9" borderId="23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37" fillId="41" borderId="29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 vertical="center" wrapText="1"/>
    </xf>
    <xf numFmtId="0" fontId="37" fillId="41" borderId="39" xfId="0" applyFont="1" applyFill="1" applyBorder="1" applyAlignment="1">
      <alignment horizontal="center" vertical="center" wrapText="1"/>
    </xf>
    <xf numFmtId="0" fontId="37" fillId="41" borderId="40" xfId="0" applyFont="1" applyFill="1" applyBorder="1" applyAlignment="1">
      <alignment horizontal="center" vertical="center" wrapText="1"/>
    </xf>
    <xf numFmtId="0" fontId="37" fillId="41" borderId="24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46" borderId="28" xfId="0" applyFont="1" applyFill="1" applyBorder="1" applyAlignment="1">
      <alignment horizontal="center" vertical="center" wrapText="1"/>
    </xf>
    <xf numFmtId="0" fontId="37" fillId="46" borderId="23" xfId="0" applyFont="1" applyFill="1" applyBorder="1" applyAlignment="1">
      <alignment horizontal="center" vertical="center" wrapText="1"/>
    </xf>
    <xf numFmtId="0" fontId="37" fillId="46" borderId="29" xfId="0" applyFont="1" applyFill="1" applyBorder="1" applyAlignment="1">
      <alignment horizontal="center" vertical="center" wrapText="1"/>
    </xf>
    <xf numFmtId="0" fontId="37" fillId="41" borderId="18" xfId="0" applyFont="1" applyFill="1" applyBorder="1" applyAlignment="1">
      <alignment horizontal="center" vertical="center" wrapText="1"/>
    </xf>
    <xf numFmtId="0" fontId="37" fillId="9" borderId="18" xfId="0" applyFont="1" applyFill="1" applyBorder="1" applyAlignment="1">
      <alignment horizontal="left" vertical="center" wrapText="1"/>
    </xf>
    <xf numFmtId="0" fontId="37" fillId="41" borderId="29" xfId="0" applyFont="1" applyFill="1" applyBorder="1" applyAlignment="1">
      <alignment horizontal="left" vertical="center" wrapText="1"/>
    </xf>
    <xf numFmtId="0" fontId="37" fillId="9" borderId="28" xfId="0" applyFont="1" applyFill="1" applyBorder="1" applyAlignment="1">
      <alignment horizontal="center" vertical="center" wrapText="1"/>
    </xf>
    <xf numFmtId="0" fontId="37" fillId="9" borderId="29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8" fillId="8" borderId="0" xfId="6" applyFont="1" applyFill="1" applyBorder="1" applyAlignment="1">
      <alignment horizontal="left"/>
    </xf>
    <xf numFmtId="0" fontId="47" fillId="0" borderId="36" xfId="0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37" fillId="7" borderId="28" xfId="0" applyFont="1" applyFill="1" applyBorder="1" applyAlignment="1">
      <alignment horizontal="center" vertical="center" wrapText="1"/>
    </xf>
    <xf numFmtId="0" fontId="37" fillId="7" borderId="29" xfId="0" applyFont="1" applyFill="1" applyBorder="1" applyAlignment="1">
      <alignment horizontal="center" vertical="center" wrapText="1"/>
    </xf>
    <xf numFmtId="0" fontId="37" fillId="51" borderId="28" xfId="0" applyFont="1" applyFill="1" applyBorder="1" applyAlignment="1">
      <alignment horizontal="center" vertical="center" wrapText="1"/>
    </xf>
    <xf numFmtId="0" fontId="37" fillId="51" borderId="29" xfId="0" applyFont="1" applyFill="1" applyBorder="1" applyAlignment="1">
      <alignment horizontal="center" vertical="center" wrapText="1"/>
    </xf>
    <xf numFmtId="0" fontId="37" fillId="51" borderId="37" xfId="0" applyFont="1" applyFill="1" applyBorder="1" applyAlignment="1">
      <alignment horizontal="center" vertical="center" wrapText="1"/>
    </xf>
    <xf numFmtId="0" fontId="37" fillId="7" borderId="18" xfId="0" applyFont="1" applyFill="1" applyBorder="1" applyAlignment="1">
      <alignment horizontal="center" vertical="center" wrapText="1"/>
    </xf>
    <xf numFmtId="0" fontId="8" fillId="4" borderId="0" xfId="6" applyFont="1" applyFill="1" applyBorder="1" applyAlignment="1">
      <alignment horizontal="left"/>
    </xf>
    <xf numFmtId="0" fontId="16" fillId="0" borderId="0" xfId="6" applyFont="1" applyFill="1" applyBorder="1" applyAlignment="1">
      <alignment horizontal="center"/>
    </xf>
    <xf numFmtId="0" fontId="28" fillId="0" borderId="0" xfId="6" applyFont="1" applyFill="1" applyBorder="1" applyAlignment="1">
      <alignment horizontal="center"/>
    </xf>
    <xf numFmtId="0" fontId="29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37" fillId="41" borderId="30" xfId="0" applyFont="1" applyFill="1" applyBorder="1" applyAlignment="1">
      <alignment horizontal="center" vertical="center" wrapText="1"/>
    </xf>
    <xf numFmtId="0" fontId="37" fillId="41" borderId="31" xfId="0" applyFont="1" applyFill="1" applyBorder="1" applyAlignment="1">
      <alignment horizontal="center" vertical="center" wrapText="1"/>
    </xf>
    <xf numFmtId="0" fontId="37" fillId="41" borderId="38" xfId="0" applyFont="1" applyFill="1" applyBorder="1" applyAlignment="1">
      <alignment horizontal="center" vertical="center" wrapText="1"/>
    </xf>
    <xf numFmtId="0" fontId="37" fillId="43" borderId="28" xfId="0" applyFont="1" applyFill="1" applyBorder="1" applyAlignment="1">
      <alignment horizontal="center" vertical="center" wrapText="1"/>
    </xf>
    <xf numFmtId="0" fontId="37" fillId="43" borderId="29" xfId="0" applyFont="1" applyFill="1" applyBorder="1" applyAlignment="1">
      <alignment horizontal="center" vertical="center" wrapText="1"/>
    </xf>
    <xf numFmtId="0" fontId="37" fillId="43" borderId="2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37" fillId="9" borderId="0" xfId="0" applyFont="1" applyFill="1" applyAlignment="1">
      <alignment horizontal="center"/>
    </xf>
    <xf numFmtId="0" fontId="28" fillId="9" borderId="0" xfId="6" applyFont="1" applyFill="1" applyBorder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8" fillId="9" borderId="0" xfId="6" applyFont="1" applyFill="1" applyBorder="1" applyAlignment="1">
      <alignment horizontal="center"/>
    </xf>
    <xf numFmtId="0" fontId="8" fillId="10" borderId="14" xfId="0" applyFont="1" applyFill="1" applyBorder="1" applyAlignment="1" applyProtection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20" fillId="11" borderId="5" xfId="3" applyFont="1" applyFill="1" applyBorder="1" applyAlignment="1">
      <alignment horizontal="center" textRotation="90"/>
    </xf>
    <xf numFmtId="0" fontId="8" fillId="4" borderId="12" xfId="0" applyFont="1" applyFill="1" applyBorder="1" applyAlignment="1">
      <alignment horizontal="left"/>
    </xf>
    <xf numFmtId="0" fontId="8" fillId="10" borderId="0" xfId="0" applyFont="1" applyFill="1" applyBorder="1" applyAlignment="1" applyProtection="1">
      <alignment horizontal="left"/>
    </xf>
    <xf numFmtId="0" fontId="8" fillId="10" borderId="12" xfId="0" applyFont="1" applyFill="1" applyBorder="1" applyAlignment="1" applyProtection="1">
      <alignment horizontal="left"/>
    </xf>
    <xf numFmtId="0" fontId="13" fillId="11" borderId="5" xfId="0" applyFont="1" applyFill="1" applyBorder="1" applyAlignment="1">
      <alignment horizontal="center" vertical="center" wrapText="1"/>
    </xf>
    <xf numFmtId="0" fontId="20" fillId="11" borderId="6" xfId="3" applyFont="1" applyFill="1" applyBorder="1" applyAlignment="1">
      <alignment horizontal="center" vertical="center"/>
    </xf>
    <xf numFmtId="0" fontId="20" fillId="11" borderId="13" xfId="3" applyFont="1" applyFill="1" applyBorder="1" applyAlignment="1">
      <alignment horizontal="center" vertical="center"/>
    </xf>
    <xf numFmtId="0" fontId="20" fillId="11" borderId="6" xfId="3" applyFont="1" applyFill="1" applyBorder="1" applyAlignment="1">
      <alignment horizontal="center" vertical="center" wrapText="1"/>
    </xf>
    <xf numFmtId="0" fontId="20" fillId="11" borderId="13" xfId="3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</cellXfs>
  <cellStyles count="7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499763</xdr:colOff>
      <xdr:row>83</xdr:row>
      <xdr:rowOff>81860</xdr:rowOff>
    </xdr:to>
    <xdr:pic>
      <xdr:nvPicPr>
        <xdr:cNvPr id="3" name="2 Imagen" descr="img28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041571"/>
          <a:ext cx="7534656" cy="8409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2205731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=""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ngria%20Sanchez/Desktop/POA%20Standard%20DCSNS/POA%20Standard%202020%20A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A%20Standard%202020%20OA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s2/Desktop/Carpeta%20Taller%20POA%202019%20SRS-GAS-CEAS/Matriz%20POA%202019%20SRS-SN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"/>
      <sheetName val="Prioridades Directivas"/>
      <sheetName val="POA Red SNS 2019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ioridades Directiva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id="1" name="Tabla1" displayName="Tabla1" ref="B7:N591" headerRowDxfId="28" dataDxfId="27" totalsRowDxfId="26">
  <autoFilter ref="B7:N591"/>
  <tableColumns count="13">
    <tableColumn id="13" name="ID_Dependendencia" dataDxfId="25" totalsRowDxfId="24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name="POA" dataDxfId="23" totalsRowDxfId="22">
      <calculatedColumnFormula>IF(Tabla1[[#This Row],[Código_Actividad]]="","",'[5]Formulario PPGR1'!#REF!)</calculatedColumnFormula>
    </tableColumn>
    <tableColumn id="15" name="SRS" dataDxfId="21" totalsRowDxfId="20">
      <calculatedColumnFormula>IF(Tabla1[[#This Row],[Código_Actividad]]="","",'[5]Formulario PPGR1'!#REF!)</calculatedColumnFormula>
    </tableColumn>
    <tableColumn id="16" name="AREA" dataDxfId="19" totalsRowDxfId="18">
      <calculatedColumnFormula>IF(Tabla1[[#This Row],[Código_Actividad]]="","",'[5]Formulario PPGR1'!#REF!)</calculatedColumnFormula>
    </tableColumn>
    <tableColumn id="17" name="TIPO" dataDxfId="17" totalsRowDxfId="16">
      <calculatedColumnFormula>IF(Tabla1[[#This Row],[Código_Actividad]]="","",'[5]Formulario PPGR1'!#REF!)</calculatedColumnFormula>
    </tableColumn>
    <tableColumn id="1" name="Código_Actividad" totalsRowLabel="Total" dataDxfId="15" totalsRowDxfId="14"/>
    <tableColumn id="3" name="Insumos" dataDxfId="13" totalsRowDxfId="12"/>
    <tableColumn id="4" name="Unidad de Medida" dataDxfId="11" totalsRowDxfId="10"/>
    <tableColumn id="5" name="Cantidad de Insumos" dataDxfId="9" totalsRowDxfId="8"/>
    <tableColumn id="6" name="Precio Unitario" dataDxfId="7" totalsRowDxfId="6">
      <calculatedColumnFormula>IFERROR(VLOOKUP(#REF!,#REF!,3,FALSE),"")</calculatedColumnFormula>
    </tableColumn>
    <tableColumn id="7" name="Valor Total" totalsRowFunction="sum" dataDxfId="5" totalsRowDxfId="4">
      <calculatedColumnFormula>+Tabla1[[#This Row],[Precio Unitario]]*Tabla1[[#This Row],[Cantidad de Insumos]]</calculatedColumnFormula>
    </tableColumn>
    <tableColumn id="8" name="Código Presupuestario" dataDxfId="3" totalsRowDxfId="2"/>
    <tableColumn id="9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92"/>
  <sheetViews>
    <sheetView showGridLines="0" tabSelected="1" topLeftCell="A59" zoomScale="70" zoomScaleNormal="70" workbookViewId="0">
      <selection activeCell="H81" sqref="H81"/>
    </sheetView>
  </sheetViews>
  <sheetFormatPr baseColWidth="10" defaultRowHeight="12.75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/>
    <col min="11" max="11" width="13.85546875" style="139" customWidth="1"/>
    <col min="12" max="71" width="11.42578125" style="139"/>
  </cols>
  <sheetData>
    <row r="1" spans="1:19">
      <c r="A1" s="379"/>
      <c r="B1" s="158"/>
      <c r="C1" s="158"/>
      <c r="D1" s="158"/>
      <c r="E1" s="158"/>
      <c r="F1" s="158"/>
      <c r="G1" s="158"/>
      <c r="H1" s="158"/>
      <c r="I1" s="158"/>
    </row>
    <row r="2" spans="1:19" ht="15.75">
      <c r="A2" s="379"/>
      <c r="B2" s="159" t="s">
        <v>458</v>
      </c>
      <c r="C2" s="159"/>
      <c r="D2" s="159"/>
      <c r="E2" s="159"/>
      <c r="F2" s="159"/>
      <c r="G2" s="159"/>
      <c r="H2" s="159"/>
      <c r="I2" s="159"/>
    </row>
    <row r="3" spans="1:19" ht="15">
      <c r="A3" s="379"/>
      <c r="B3" s="160" t="s">
        <v>459</v>
      </c>
      <c r="C3" s="160"/>
      <c r="D3" s="160"/>
      <c r="E3" s="160"/>
      <c r="F3" s="160"/>
      <c r="G3" s="160"/>
      <c r="H3" s="160"/>
      <c r="I3" s="160"/>
      <c r="K3" s="139">
        <v>2018</v>
      </c>
      <c r="L3" s="139">
        <v>2019</v>
      </c>
      <c r="M3" s="139">
        <v>2020</v>
      </c>
    </row>
    <row r="4" spans="1:19">
      <c r="A4" s="379"/>
      <c r="B4" s="161" t="s">
        <v>62</v>
      </c>
      <c r="C4" s="161"/>
      <c r="D4" s="161"/>
      <c r="E4" s="161"/>
      <c r="F4" s="161"/>
      <c r="G4" s="161"/>
      <c r="H4" s="161"/>
      <c r="I4" s="161"/>
      <c r="K4" s="139" t="s">
        <v>460</v>
      </c>
      <c r="L4" s="139" t="s">
        <v>461</v>
      </c>
      <c r="M4" s="139" t="s">
        <v>462</v>
      </c>
      <c r="N4" s="139" t="s">
        <v>463</v>
      </c>
      <c r="O4" s="139" t="s">
        <v>464</v>
      </c>
      <c r="P4" s="139" t="s">
        <v>465</v>
      </c>
      <c r="Q4" s="139" t="s">
        <v>466</v>
      </c>
      <c r="R4" s="139" t="s">
        <v>467</v>
      </c>
      <c r="S4" s="139" t="s">
        <v>468</v>
      </c>
    </row>
    <row r="5" spans="1:19">
      <c r="A5" s="380"/>
      <c r="B5" s="161" t="s">
        <v>469</v>
      </c>
      <c r="C5" s="162">
        <v>2020</v>
      </c>
      <c r="D5" s="163"/>
      <c r="E5" s="381"/>
      <c r="F5" s="164"/>
      <c r="G5" s="165"/>
      <c r="H5" s="165"/>
      <c r="I5" s="382"/>
    </row>
    <row r="6" spans="1:19">
      <c r="A6" s="4" t="s">
        <v>325</v>
      </c>
      <c r="B6" s="472" t="s">
        <v>460</v>
      </c>
      <c r="C6" s="472"/>
      <c r="D6" s="472"/>
      <c r="E6" s="472"/>
      <c r="F6" s="472"/>
      <c r="G6" s="472"/>
      <c r="H6" s="472"/>
      <c r="I6" s="473"/>
    </row>
    <row r="7" spans="1:19">
      <c r="A7" s="137" t="s">
        <v>1279</v>
      </c>
      <c r="B7" s="470"/>
      <c r="C7" s="470"/>
      <c r="D7" s="470"/>
      <c r="E7" s="470"/>
      <c r="F7" s="470"/>
      <c r="G7" s="470"/>
      <c r="H7" s="470"/>
      <c r="I7" s="471"/>
    </row>
    <row r="8" spans="1:19" ht="12.75" customHeight="1">
      <c r="A8" s="474" t="s">
        <v>50</v>
      </c>
      <c r="B8" s="468" t="s">
        <v>1</v>
      </c>
      <c r="C8" s="468" t="s">
        <v>1202</v>
      </c>
      <c r="D8" s="468" t="s">
        <v>1203</v>
      </c>
      <c r="E8" s="468" t="s">
        <v>1204</v>
      </c>
      <c r="F8" s="476" t="s">
        <v>57</v>
      </c>
      <c r="G8" s="476"/>
      <c r="H8" s="476"/>
      <c r="I8" s="476"/>
      <c r="K8" s="468" t="s">
        <v>1201</v>
      </c>
    </row>
    <row r="9" spans="1:19" ht="31.7" customHeight="1">
      <c r="A9" s="475"/>
      <c r="B9" s="469"/>
      <c r="C9" s="469"/>
      <c r="D9" s="469"/>
      <c r="E9" s="469"/>
      <c r="F9" s="6" t="s">
        <v>5</v>
      </c>
      <c r="G9" s="6" t="s">
        <v>6</v>
      </c>
      <c r="H9" s="6" t="s">
        <v>7</v>
      </c>
      <c r="I9" s="6" t="s">
        <v>8</v>
      </c>
      <c r="K9" s="469"/>
    </row>
    <row r="10" spans="1:19">
      <c r="A10" s="7" t="s">
        <v>19</v>
      </c>
      <c r="B10" s="8" t="s">
        <v>20</v>
      </c>
      <c r="C10" s="406">
        <v>77110</v>
      </c>
      <c r="D10" s="406">
        <v>141167</v>
      </c>
      <c r="E10" s="406">
        <f>SUM(E11:E12)</f>
        <v>124314.75629137893</v>
      </c>
      <c r="F10" s="406">
        <v>27796</v>
      </c>
      <c r="G10" s="406">
        <f>+G12+G11</f>
        <v>34365</v>
      </c>
      <c r="H10" s="406">
        <f>+H12+H11</f>
        <v>34365</v>
      </c>
      <c r="I10" s="406">
        <f>+I12+I11</f>
        <v>27796</v>
      </c>
      <c r="K10" s="157">
        <f>SUM(K11:K12)</f>
        <v>2564</v>
      </c>
    </row>
    <row r="11" spans="1:19">
      <c r="A11" s="9" t="s">
        <v>21</v>
      </c>
      <c r="B11" s="155"/>
      <c r="C11" s="407">
        <v>17447</v>
      </c>
      <c r="D11" s="408">
        <v>24005</v>
      </c>
      <c r="E11" s="409">
        <f>IF(C11="",0,(D11/C11)*D11)</f>
        <v>33028.029174070041</v>
      </c>
      <c r="F11" s="407">
        <v>7257</v>
      </c>
      <c r="G11" s="407">
        <v>9257</v>
      </c>
      <c r="H11" s="407">
        <v>9257</v>
      </c>
      <c r="I11" s="407">
        <v>7257</v>
      </c>
      <c r="K11" s="156">
        <v>2564</v>
      </c>
    </row>
    <row r="12" spans="1:19">
      <c r="A12" s="9" t="s">
        <v>22</v>
      </c>
      <c r="B12" s="155"/>
      <c r="C12" s="407">
        <v>59663</v>
      </c>
      <c r="D12" s="408">
        <v>73800</v>
      </c>
      <c r="E12" s="409">
        <f>IF(C12="",0,(D12/C12)*D12)</f>
        <v>91286.727117308881</v>
      </c>
      <c r="F12" s="407">
        <v>20539</v>
      </c>
      <c r="G12" s="407">
        <v>25108</v>
      </c>
      <c r="H12" s="407">
        <v>25108</v>
      </c>
      <c r="I12" s="407">
        <v>20539</v>
      </c>
      <c r="K12" s="148"/>
    </row>
    <row r="13" spans="1:19" ht="15" customHeight="1">
      <c r="A13" s="7" t="s">
        <v>23</v>
      </c>
      <c r="B13" s="8" t="s">
        <v>20</v>
      </c>
      <c r="C13" s="406">
        <v>56152</v>
      </c>
      <c r="D13" s="410">
        <v>99984</v>
      </c>
      <c r="E13" s="406">
        <f>E14</f>
        <v>73703.629861803682</v>
      </c>
      <c r="F13" s="410">
        <v>18626</v>
      </c>
      <c r="G13" s="410">
        <v>18226</v>
      </c>
      <c r="H13" s="410">
        <v>18226</v>
      </c>
      <c r="I13" s="406">
        <v>18626</v>
      </c>
      <c r="K13" s="157">
        <f>K14</f>
        <v>0</v>
      </c>
    </row>
    <row r="14" spans="1:19">
      <c r="A14" s="9" t="s">
        <v>71</v>
      </c>
      <c r="B14" s="155"/>
      <c r="C14" s="407">
        <v>56152</v>
      </c>
      <c r="D14" s="408">
        <v>64332</v>
      </c>
      <c r="E14" s="409">
        <f>IF(C14="",0,(D14/C14)*D14)</f>
        <v>73703.629861803682</v>
      </c>
      <c r="F14" s="408">
        <v>18626</v>
      </c>
      <c r="G14" s="408">
        <v>18226</v>
      </c>
      <c r="H14" s="408">
        <v>18226</v>
      </c>
      <c r="I14" s="408">
        <v>18626</v>
      </c>
      <c r="K14" s="149"/>
    </row>
    <row r="15" spans="1:19">
      <c r="A15" s="7" t="s">
        <v>9</v>
      </c>
      <c r="B15" s="8" t="s">
        <v>10</v>
      </c>
      <c r="C15" s="406">
        <v>5655</v>
      </c>
      <c r="D15" s="406">
        <v>10042</v>
      </c>
      <c r="E15" s="406">
        <f>+E23+E19+E18+E17+E16</f>
        <v>9572.7373185873494</v>
      </c>
      <c r="F15" s="406">
        <f>+F23+F22+F21+F20+F19+F18+F17+F16</f>
        <v>2337</v>
      </c>
      <c r="G15" s="406">
        <f>+G23+G22+G21+G20+G19+G18+G17+G16</f>
        <v>2361</v>
      </c>
      <c r="H15" s="406">
        <f>+H23+H22+H21+H20+H19+H18+H17+H16</f>
        <v>2688</v>
      </c>
      <c r="I15" s="406">
        <f>+I23+I22+I21+I20+I19+I18+I17+I16</f>
        <v>2187</v>
      </c>
      <c r="K15" s="157">
        <f>SUM(K16:K23)</f>
        <v>0</v>
      </c>
    </row>
    <row r="16" spans="1:19">
      <c r="A16" s="10" t="s">
        <v>11</v>
      </c>
      <c r="B16" s="155"/>
      <c r="C16" s="407">
        <v>1837</v>
      </c>
      <c r="D16" s="408">
        <v>2184</v>
      </c>
      <c r="E16" s="409">
        <f t="shared" ref="E16:E23" si="0">IF(C16="",0,(D16/C16)*D16)</f>
        <v>2596.546543277082</v>
      </c>
      <c r="F16" s="407">
        <v>744</v>
      </c>
      <c r="G16" s="407">
        <v>568</v>
      </c>
      <c r="H16" s="407">
        <v>744</v>
      </c>
      <c r="I16" s="407">
        <v>544</v>
      </c>
      <c r="K16" s="148"/>
    </row>
    <row r="17" spans="1:11">
      <c r="A17" s="10" t="s">
        <v>12</v>
      </c>
      <c r="B17" s="155"/>
      <c r="C17" s="407">
        <v>1091</v>
      </c>
      <c r="D17" s="408">
        <v>1452</v>
      </c>
      <c r="E17" s="409">
        <f t="shared" si="0"/>
        <v>1932.4509624197983</v>
      </c>
      <c r="F17" s="407">
        <v>483</v>
      </c>
      <c r="G17" s="407">
        <v>483</v>
      </c>
      <c r="H17" s="407">
        <v>483</v>
      </c>
      <c r="I17" s="407">
        <v>483</v>
      </c>
      <c r="K17" s="148"/>
    </row>
    <row r="18" spans="1:11">
      <c r="A18" s="10" t="s">
        <v>13</v>
      </c>
      <c r="B18" s="155"/>
      <c r="C18" s="407">
        <v>1759</v>
      </c>
      <c r="D18" s="408">
        <v>2184</v>
      </c>
      <c r="E18" s="409">
        <f t="shared" si="0"/>
        <v>2711.6861853325754</v>
      </c>
      <c r="F18" s="407">
        <v>578</v>
      </c>
      <c r="G18" s="407">
        <v>778</v>
      </c>
      <c r="H18" s="407">
        <v>778</v>
      </c>
      <c r="I18" s="407">
        <v>578</v>
      </c>
      <c r="K18" s="148"/>
    </row>
    <row r="19" spans="1:11">
      <c r="A19" s="10" t="s">
        <v>14</v>
      </c>
      <c r="B19" s="155"/>
      <c r="C19" s="407">
        <v>917</v>
      </c>
      <c r="D19" s="408">
        <v>1140</v>
      </c>
      <c r="E19" s="409">
        <f t="shared" si="0"/>
        <v>1417.2300981461287</v>
      </c>
      <c r="F19" s="407">
        <v>304</v>
      </c>
      <c r="G19" s="407">
        <v>304</v>
      </c>
      <c r="H19" s="407">
        <v>455</v>
      </c>
      <c r="I19" s="407">
        <v>354</v>
      </c>
      <c r="K19" s="148"/>
    </row>
    <row r="20" spans="1:11">
      <c r="A20" s="10" t="s">
        <v>15</v>
      </c>
      <c r="B20" s="155"/>
      <c r="C20" s="407">
        <v>0</v>
      </c>
      <c r="D20" s="408">
        <v>0</v>
      </c>
      <c r="E20" s="409" t="e">
        <f t="shared" si="0"/>
        <v>#DIV/0!</v>
      </c>
      <c r="F20" s="407">
        <v>0</v>
      </c>
      <c r="G20" s="407">
        <v>0</v>
      </c>
      <c r="H20" s="407">
        <v>0</v>
      </c>
      <c r="I20" s="407">
        <v>0</v>
      </c>
      <c r="K20" s="148"/>
    </row>
    <row r="21" spans="1:11">
      <c r="A21" s="10" t="s">
        <v>16</v>
      </c>
      <c r="B21" s="155"/>
      <c r="C21" s="407">
        <v>0</v>
      </c>
      <c r="D21" s="408">
        <v>0</v>
      </c>
      <c r="E21" s="409" t="e">
        <f t="shared" si="0"/>
        <v>#DIV/0!</v>
      </c>
      <c r="F21" s="407">
        <v>0</v>
      </c>
      <c r="G21" s="407">
        <v>0</v>
      </c>
      <c r="H21" s="407">
        <v>0</v>
      </c>
      <c r="I21" s="407">
        <v>0</v>
      </c>
      <c r="K21" s="148"/>
    </row>
    <row r="22" spans="1:11">
      <c r="A22" s="10" t="s">
        <v>17</v>
      </c>
      <c r="B22" s="155"/>
      <c r="C22" s="407">
        <v>0</v>
      </c>
      <c r="D22" s="408">
        <v>0</v>
      </c>
      <c r="E22" s="409" t="e">
        <f t="shared" si="0"/>
        <v>#DIV/0!</v>
      </c>
      <c r="F22" s="407">
        <v>0</v>
      </c>
      <c r="G22" s="407">
        <v>0</v>
      </c>
      <c r="H22" s="407">
        <v>0</v>
      </c>
      <c r="I22" s="407">
        <v>0</v>
      </c>
      <c r="K22" s="148"/>
    </row>
    <row r="23" spans="1:11">
      <c r="A23" s="10" t="s">
        <v>1319</v>
      </c>
      <c r="B23" s="155"/>
      <c r="C23" s="407">
        <v>51</v>
      </c>
      <c r="D23" s="408">
        <v>216</v>
      </c>
      <c r="E23" s="409">
        <f t="shared" si="0"/>
        <v>914.82352941176475</v>
      </c>
      <c r="F23" s="407">
        <v>228</v>
      </c>
      <c r="G23" s="407">
        <v>228</v>
      </c>
      <c r="H23" s="407">
        <v>228</v>
      </c>
      <c r="I23" s="407">
        <v>228</v>
      </c>
      <c r="K23" s="148"/>
    </row>
    <row r="24" spans="1:11">
      <c r="A24" s="7" t="s">
        <v>51</v>
      </c>
      <c r="B24" s="8"/>
      <c r="C24" s="406">
        <v>210947</v>
      </c>
      <c r="D24" s="406">
        <v>483605</v>
      </c>
      <c r="E24" s="406">
        <f>SUM(E25:E26)</f>
        <v>128537.70711970277</v>
      </c>
      <c r="F24" s="406">
        <f>+F26+F25</f>
        <v>32133</v>
      </c>
      <c r="G24" s="406">
        <f>+G26+G25</f>
        <v>32033</v>
      </c>
      <c r="H24" s="406">
        <f>+H26+H25</f>
        <v>32433</v>
      </c>
      <c r="I24" s="406">
        <f>+I26+I25</f>
        <v>31933</v>
      </c>
      <c r="K24" s="157">
        <f>SUM(K25:K26)</f>
        <v>0</v>
      </c>
    </row>
    <row r="25" spans="1:11">
      <c r="A25" s="9" t="s">
        <v>52</v>
      </c>
      <c r="B25" s="9" t="s">
        <v>58</v>
      </c>
      <c r="C25" s="407">
        <v>172903</v>
      </c>
      <c r="D25" s="408">
        <v>136476</v>
      </c>
      <c r="E25" s="409">
        <f>IF(C25="",0,(D25/C25)*D25)</f>
        <v>107723.39737309358</v>
      </c>
      <c r="F25" s="407">
        <v>26930</v>
      </c>
      <c r="G25" s="407">
        <v>26830</v>
      </c>
      <c r="H25" s="407">
        <v>27230</v>
      </c>
      <c r="I25" s="407">
        <v>26730</v>
      </c>
      <c r="K25" s="148"/>
    </row>
    <row r="26" spans="1:11">
      <c r="A26" s="9" t="s">
        <v>24</v>
      </c>
      <c r="B26" s="9" t="s">
        <v>25</v>
      </c>
      <c r="C26" s="407">
        <v>38044</v>
      </c>
      <c r="D26" s="408">
        <v>28140</v>
      </c>
      <c r="E26" s="409">
        <f>IF(C26="",0,(D26/C26)*D26)</f>
        <v>20814.309746609189</v>
      </c>
      <c r="F26" s="407">
        <v>5203</v>
      </c>
      <c r="G26" s="407">
        <v>5203</v>
      </c>
      <c r="H26" s="407">
        <v>5203</v>
      </c>
      <c r="I26" s="407">
        <v>5203</v>
      </c>
      <c r="K26" s="150"/>
    </row>
    <row r="27" spans="1:11">
      <c r="A27" s="11" t="s">
        <v>53</v>
      </c>
      <c r="B27" s="12"/>
      <c r="C27" s="12"/>
      <c r="D27" s="12"/>
      <c r="E27" s="12"/>
      <c r="F27" s="12"/>
      <c r="G27" s="12"/>
      <c r="H27" s="12"/>
      <c r="I27" s="12"/>
    </row>
    <row r="28" spans="1:11" ht="51">
      <c r="A28" s="13" t="s">
        <v>331</v>
      </c>
      <c r="B28" s="147" t="s">
        <v>326</v>
      </c>
      <c r="C28" s="147" t="s">
        <v>330</v>
      </c>
      <c r="D28" s="147" t="s">
        <v>332</v>
      </c>
      <c r="E28" s="147" t="s">
        <v>327</v>
      </c>
      <c r="F28" s="147" t="s">
        <v>328</v>
      </c>
      <c r="G28" s="147" t="s">
        <v>329</v>
      </c>
      <c r="H28" s="147" t="s">
        <v>479</v>
      </c>
      <c r="I28" s="147" t="s">
        <v>478</v>
      </c>
    </row>
    <row r="29" spans="1:11">
      <c r="A29" s="153">
        <v>2016</v>
      </c>
      <c r="B29" s="151">
        <v>147</v>
      </c>
      <c r="C29" s="151">
        <v>67.900000000000006</v>
      </c>
      <c r="D29" s="392">
        <v>53665</v>
      </c>
      <c r="E29" s="392">
        <v>37122</v>
      </c>
      <c r="F29" s="152">
        <v>3.72</v>
      </c>
      <c r="G29" s="151">
        <v>68.11</v>
      </c>
      <c r="H29" s="151">
        <v>0.31</v>
      </c>
      <c r="I29" s="151">
        <v>59</v>
      </c>
    </row>
    <row r="30" spans="1:11">
      <c r="A30" s="153">
        <v>2017</v>
      </c>
      <c r="B30" s="151">
        <v>133</v>
      </c>
      <c r="C30" s="151">
        <v>72.27</v>
      </c>
      <c r="D30" s="392">
        <v>48545</v>
      </c>
      <c r="E30" s="392">
        <v>38513</v>
      </c>
      <c r="F30" s="152">
        <v>4.12</v>
      </c>
      <c r="G30" s="151">
        <v>71.540000000000006</v>
      </c>
      <c r="H30" s="151">
        <v>0.45</v>
      </c>
      <c r="I30" s="151">
        <v>61</v>
      </c>
    </row>
    <row r="31" spans="1:11">
      <c r="A31" s="154">
        <v>2018</v>
      </c>
      <c r="B31" s="151">
        <v>133</v>
      </c>
      <c r="C31" s="151">
        <v>74.400000000000006</v>
      </c>
      <c r="D31" s="392">
        <v>48545</v>
      </c>
      <c r="E31" s="392">
        <v>39845</v>
      </c>
      <c r="F31" s="152">
        <v>4.3</v>
      </c>
      <c r="G31" s="151">
        <v>83.17</v>
      </c>
      <c r="H31" s="151">
        <v>0.54</v>
      </c>
      <c r="I31" s="151">
        <v>60</v>
      </c>
    </row>
    <row r="32" spans="1:11" s="139" customFormat="1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s="139" customFormat="1">
      <c r="A33" s="140"/>
      <c r="B33" s="140"/>
      <c r="C33" s="140"/>
      <c r="D33" s="140"/>
      <c r="E33" s="393"/>
      <c r="F33" s="140"/>
      <c r="G33" s="140"/>
      <c r="H33" s="140"/>
      <c r="I33" s="140"/>
    </row>
    <row r="34" spans="1:9" s="139" customFormat="1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>
      <c r="A41" s="140"/>
      <c r="B41" s="140" t="s">
        <v>1621</v>
      </c>
      <c r="C41" s="140"/>
      <c r="D41" s="140"/>
      <c r="E41" s="140"/>
      <c r="F41" s="140"/>
      <c r="G41" s="140"/>
      <c r="H41" s="140"/>
      <c r="I41" s="140"/>
    </row>
    <row r="42" spans="1:9" s="139" customFormat="1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>
      <c r="A292" s="140"/>
      <c r="B292" s="140"/>
      <c r="C292" s="140"/>
      <c r="D292" s="140"/>
      <c r="E292" s="140"/>
      <c r="F292" s="140"/>
      <c r="G292" s="140"/>
      <c r="H292" s="140"/>
      <c r="I292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2" type="noConversion"/>
  <dataValidations count="2">
    <dataValidation type="list" allowBlank="1" showInputMessage="1" showErrorMessage="1" sqref="C5">
      <formula1>$K$3:$M$3</formula1>
    </dataValidation>
    <dataValidation type="list" allowBlank="1" showInputMessage="1" showErrorMessage="1" sqref="B6:I6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ignoredErrors>
    <ignoredError sqref="E10" evalError="1"/>
    <ignoredError sqref="E13 E24" evalError="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313"/>
  <sheetViews>
    <sheetView showGridLines="0" topLeftCell="A13" zoomScale="88" zoomScaleNormal="88" workbookViewId="0">
      <selection activeCell="F137" sqref="F137"/>
    </sheetView>
  </sheetViews>
  <sheetFormatPr baseColWidth="10" defaultColWidth="9.140625" defaultRowHeight="15"/>
  <cols>
    <col min="1" max="1" width="35.7109375" style="339" customWidth="1"/>
    <col min="2" max="2" width="29.5703125" style="339" customWidth="1"/>
    <col min="3" max="3" width="25.42578125" style="339" customWidth="1"/>
    <col min="4" max="4" width="13.42578125" style="339" customWidth="1"/>
    <col min="5" max="5" width="25.42578125" style="339" customWidth="1"/>
    <col min="6" max="11" width="5.42578125" style="339" customWidth="1"/>
    <col min="12" max="12" width="5.42578125" style="337" customWidth="1"/>
    <col min="13" max="13" width="5.42578125" style="333" customWidth="1"/>
    <col min="14" max="17" width="5.42578125" style="334" customWidth="1"/>
    <col min="18" max="18" width="9.140625" style="334"/>
    <col min="19" max="21" width="13.140625" style="334" customWidth="1"/>
    <col min="22" max="22" width="14" style="338" customWidth="1"/>
    <col min="23" max="23" width="13.85546875" style="338" customWidth="1"/>
    <col min="24" max="24" width="9.140625" style="338"/>
    <col min="25" max="25" width="9.140625" style="376"/>
    <col min="26" max="82" width="9.140625" style="338"/>
    <col min="83" max="16384" width="9.140625" style="327"/>
  </cols>
  <sheetData>
    <row r="1" spans="1:82" s="334" customFormat="1">
      <c r="A1" s="511">
        <f>+PPNE1!$B$1</f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333"/>
      <c r="M1" s="333"/>
      <c r="X1" s="338"/>
      <c r="Y1" s="376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</row>
    <row r="2" spans="1:82" s="334" customFormat="1" ht="15.75">
      <c r="A2" s="512" t="s">
        <v>458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333"/>
      <c r="M2" s="333"/>
      <c r="X2" s="338"/>
      <c r="Y2" s="376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</row>
    <row r="3" spans="1:82" s="334" customFormat="1">
      <c r="A3" s="513" t="s">
        <v>459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336" t="s">
        <v>470</v>
      </c>
      <c r="M3" s="333"/>
      <c r="X3" s="338"/>
      <c r="Y3" s="376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38"/>
      <c r="BE3" s="338"/>
      <c r="BF3" s="338"/>
    </row>
    <row r="4" spans="1:82" s="334" customFormat="1">
      <c r="A4" s="514" t="s">
        <v>1205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336" t="s">
        <v>477</v>
      </c>
      <c r="M4" s="333"/>
      <c r="X4" s="338"/>
      <c r="Y4" s="376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</row>
    <row r="5" spans="1:82" s="334" customFormat="1">
      <c r="A5" s="514">
        <f>PPNE1!$C$5</f>
        <v>2020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336" t="s">
        <v>471</v>
      </c>
      <c r="M5" s="335"/>
      <c r="X5" s="338"/>
      <c r="Y5" s="376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</row>
    <row r="6" spans="1:82">
      <c r="A6" s="375" t="s">
        <v>325</v>
      </c>
      <c r="B6" s="510" t="str">
        <f>PPNE1!$B$6</f>
        <v>Metropolitano</v>
      </c>
      <c r="C6" s="510"/>
      <c r="D6" s="510"/>
      <c r="E6" s="510"/>
      <c r="F6" s="510"/>
      <c r="G6" s="510"/>
      <c r="H6" s="510"/>
      <c r="I6" s="510"/>
      <c r="J6" s="510"/>
      <c r="K6" s="510"/>
      <c r="L6" s="336" t="s">
        <v>1110</v>
      </c>
    </row>
    <row r="7" spans="1:82" s="334" customFormat="1">
      <c r="A7" s="384" t="s">
        <v>1279</v>
      </c>
      <c r="B7" s="500">
        <f>PPNE1!$B$7</f>
        <v>0</v>
      </c>
      <c r="C7" s="500"/>
      <c r="D7" s="500"/>
      <c r="E7" s="500"/>
      <c r="F7" s="500"/>
      <c r="G7" s="500"/>
      <c r="H7" s="500"/>
      <c r="I7" s="500"/>
      <c r="J7" s="500"/>
      <c r="K7" s="500"/>
      <c r="L7" s="337"/>
      <c r="M7" s="335"/>
      <c r="V7" s="338"/>
      <c r="W7" s="338"/>
      <c r="X7" s="338"/>
      <c r="Y7" s="376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</row>
    <row r="8" spans="1:82" s="344" customFormat="1" ht="25.5">
      <c r="A8" s="383" t="s">
        <v>1115</v>
      </c>
      <c r="B8" s="383" t="s">
        <v>1116</v>
      </c>
      <c r="C8" s="383" t="s">
        <v>1117</v>
      </c>
      <c r="D8" s="383" t="s">
        <v>1118</v>
      </c>
      <c r="E8" s="383" t="s">
        <v>1119</v>
      </c>
      <c r="F8" s="383" t="s">
        <v>1120</v>
      </c>
      <c r="G8" s="383" t="s">
        <v>1121</v>
      </c>
      <c r="H8" s="383" t="s">
        <v>1122</v>
      </c>
      <c r="I8" s="383" t="s">
        <v>1123</v>
      </c>
      <c r="J8" s="383" t="s">
        <v>1124</v>
      </c>
      <c r="K8" s="383" t="s">
        <v>1125</v>
      </c>
      <c r="L8" s="383" t="s">
        <v>1126</v>
      </c>
      <c r="M8" s="383" t="s">
        <v>1127</v>
      </c>
      <c r="N8" s="383" t="s">
        <v>1128</v>
      </c>
      <c r="O8" s="383" t="s">
        <v>1129</v>
      </c>
      <c r="P8" s="383" t="s">
        <v>1130</v>
      </c>
      <c r="Q8" s="383" t="s">
        <v>1131</v>
      </c>
      <c r="R8" s="383" t="s">
        <v>1132</v>
      </c>
      <c r="S8" s="383" t="s">
        <v>1133</v>
      </c>
      <c r="T8" s="383" t="s">
        <v>1134</v>
      </c>
      <c r="U8" s="383" t="s">
        <v>1135</v>
      </c>
      <c r="V8" s="383" t="s">
        <v>1136</v>
      </c>
      <c r="W8" s="383" t="s">
        <v>1137</v>
      </c>
      <c r="Y8" s="377"/>
      <c r="AC8" s="345"/>
      <c r="AD8" s="346"/>
    </row>
    <row r="9" spans="1:82" s="140" customFormat="1" ht="111.75" customHeight="1">
      <c r="A9" s="515" t="s">
        <v>1138</v>
      </c>
      <c r="B9" s="477" t="s">
        <v>1156</v>
      </c>
      <c r="C9" s="465" t="s">
        <v>1274</v>
      </c>
      <c r="D9" s="347" t="s">
        <v>1322</v>
      </c>
      <c r="E9" s="347" t="s">
        <v>1206</v>
      </c>
      <c r="F9" s="348">
        <v>1</v>
      </c>
      <c r="G9" s="348">
        <v>1</v>
      </c>
      <c r="H9" s="348">
        <v>1</v>
      </c>
      <c r="I9" s="348">
        <v>1</v>
      </c>
      <c r="J9" s="348">
        <v>1</v>
      </c>
      <c r="K9" s="348">
        <v>1</v>
      </c>
      <c r="L9" s="348">
        <v>1</v>
      </c>
      <c r="M9" s="348">
        <v>1</v>
      </c>
      <c r="N9" s="348">
        <v>1</v>
      </c>
      <c r="O9" s="348">
        <v>1</v>
      </c>
      <c r="P9" s="348">
        <v>1</v>
      </c>
      <c r="Q9" s="348">
        <v>1</v>
      </c>
      <c r="R9" s="417">
        <f>SUM(F9:Q9)</f>
        <v>12</v>
      </c>
      <c r="S9" s="347" t="s">
        <v>1139</v>
      </c>
      <c r="T9" s="347"/>
      <c r="U9" s="347"/>
      <c r="V9" s="347"/>
      <c r="W9" s="411" t="s">
        <v>1332</v>
      </c>
      <c r="Y9" s="378"/>
      <c r="AC9" s="346"/>
      <c r="AD9" s="346"/>
    </row>
    <row r="10" spans="1:82" s="140" customFormat="1" ht="88.7" customHeight="1">
      <c r="A10" s="516"/>
      <c r="B10" s="483"/>
      <c r="C10" s="466"/>
      <c r="D10" s="347" t="s">
        <v>1323</v>
      </c>
      <c r="E10" s="349" t="s">
        <v>1207</v>
      </c>
      <c r="F10" s="350">
        <v>1</v>
      </c>
      <c r="G10" s="350">
        <v>1</v>
      </c>
      <c r="H10" s="350">
        <v>1</v>
      </c>
      <c r="I10" s="350">
        <v>1</v>
      </c>
      <c r="J10" s="350">
        <v>1</v>
      </c>
      <c r="K10" s="350">
        <v>1</v>
      </c>
      <c r="L10" s="350">
        <v>1</v>
      </c>
      <c r="M10" s="350">
        <v>1</v>
      </c>
      <c r="N10" s="350">
        <v>1</v>
      </c>
      <c r="O10" s="350">
        <v>1</v>
      </c>
      <c r="P10" s="350">
        <v>1</v>
      </c>
      <c r="Q10" s="350">
        <v>1</v>
      </c>
      <c r="R10" s="417">
        <f t="shared" ref="R10:R94" si="0">SUM(F10:Q10)</f>
        <v>12</v>
      </c>
      <c r="S10" s="347" t="s">
        <v>1139</v>
      </c>
      <c r="T10" s="347"/>
      <c r="U10" s="347"/>
      <c r="V10" s="349"/>
      <c r="W10" s="412" t="s">
        <v>1333</v>
      </c>
      <c r="Y10" s="378"/>
      <c r="Z10" s="140" t="s">
        <v>1138</v>
      </c>
      <c r="AC10" s="346" t="s">
        <v>1139</v>
      </c>
      <c r="AD10" s="346" t="s">
        <v>1140</v>
      </c>
    </row>
    <row r="11" spans="1:82" s="140" customFormat="1" ht="115.5" customHeight="1">
      <c r="A11" s="516"/>
      <c r="B11" s="483"/>
      <c r="C11" s="466"/>
      <c r="D11" s="347" t="s">
        <v>1324</v>
      </c>
      <c r="E11" s="347" t="s">
        <v>1208</v>
      </c>
      <c r="F11" s="348"/>
      <c r="G11" s="348"/>
      <c r="H11" s="348"/>
      <c r="I11" s="348"/>
      <c r="J11" s="348"/>
      <c r="K11" s="348">
        <v>1</v>
      </c>
      <c r="L11" s="348"/>
      <c r="M11" s="348"/>
      <c r="N11" s="348"/>
      <c r="O11" s="348"/>
      <c r="P11" s="348"/>
      <c r="Q11" s="348">
        <v>1</v>
      </c>
      <c r="R11" s="417">
        <f t="shared" si="0"/>
        <v>2</v>
      </c>
      <c r="S11" s="347" t="s">
        <v>1139</v>
      </c>
      <c r="T11" s="347"/>
      <c r="U11" s="347"/>
      <c r="V11" s="347"/>
      <c r="W11" s="411" t="s">
        <v>1332</v>
      </c>
      <c r="Y11" s="378"/>
      <c r="Z11" s="140" t="s">
        <v>1141</v>
      </c>
      <c r="AC11" s="346" t="s">
        <v>1142</v>
      </c>
      <c r="AD11" s="346" t="s">
        <v>1143</v>
      </c>
    </row>
    <row r="12" spans="1:82" s="140" customFormat="1" ht="53.25" customHeight="1">
      <c r="A12" s="516"/>
      <c r="B12" s="483"/>
      <c r="C12" s="466"/>
      <c r="D12" s="347" t="s">
        <v>1325</v>
      </c>
      <c r="E12" s="347" t="s">
        <v>1334</v>
      </c>
      <c r="F12" s="348"/>
      <c r="G12" s="348"/>
      <c r="H12" s="348"/>
      <c r="I12" s="348"/>
      <c r="J12" s="348">
        <v>1</v>
      </c>
      <c r="K12" s="348"/>
      <c r="L12" s="348"/>
      <c r="M12" s="348"/>
      <c r="N12" s="348"/>
      <c r="O12" s="348"/>
      <c r="P12" s="348">
        <v>1</v>
      </c>
      <c r="Q12" s="348"/>
      <c r="R12" s="417">
        <v>2</v>
      </c>
      <c r="S12" s="347" t="s">
        <v>1165</v>
      </c>
      <c r="T12" s="347" t="s">
        <v>1142</v>
      </c>
      <c r="U12" s="347"/>
      <c r="V12" s="347"/>
      <c r="W12" s="411" t="s">
        <v>1331</v>
      </c>
      <c r="Y12" s="378"/>
      <c r="AC12" s="346"/>
      <c r="AD12" s="346"/>
    </row>
    <row r="13" spans="1:82" s="140" customFormat="1" ht="38.25">
      <c r="A13" s="516"/>
      <c r="B13" s="483"/>
      <c r="C13" s="466"/>
      <c r="D13" s="347" t="s">
        <v>1326</v>
      </c>
      <c r="E13" s="349" t="s">
        <v>1209</v>
      </c>
      <c r="F13" s="350"/>
      <c r="G13" s="350"/>
      <c r="H13" s="350">
        <v>1</v>
      </c>
      <c r="I13" s="350"/>
      <c r="J13" s="350"/>
      <c r="K13" s="350">
        <v>1</v>
      </c>
      <c r="L13" s="350"/>
      <c r="M13" s="350"/>
      <c r="N13" s="350">
        <v>1</v>
      </c>
      <c r="O13" s="350"/>
      <c r="P13" s="350"/>
      <c r="Q13" s="350">
        <v>1</v>
      </c>
      <c r="R13" s="417">
        <f t="shared" si="0"/>
        <v>4</v>
      </c>
      <c r="S13" s="347" t="s">
        <v>1139</v>
      </c>
      <c r="T13" s="347"/>
      <c r="U13" s="347"/>
      <c r="V13" s="349"/>
      <c r="W13" s="411" t="s">
        <v>1332</v>
      </c>
      <c r="Y13" s="378"/>
      <c r="Z13" s="140" t="s">
        <v>1144</v>
      </c>
      <c r="AC13" s="346" t="s">
        <v>1145</v>
      </c>
      <c r="AD13" s="346" t="s">
        <v>1146</v>
      </c>
    </row>
    <row r="14" spans="1:82" s="140" customFormat="1" ht="25.5">
      <c r="A14" s="516"/>
      <c r="B14" s="483"/>
      <c r="C14" s="466"/>
      <c r="D14" s="347" t="s">
        <v>1327</v>
      </c>
      <c r="E14" s="349" t="s">
        <v>1218</v>
      </c>
      <c r="F14" s="350">
        <v>1</v>
      </c>
      <c r="G14" s="350">
        <v>1</v>
      </c>
      <c r="H14" s="350">
        <v>1</v>
      </c>
      <c r="I14" s="350">
        <v>1</v>
      </c>
      <c r="J14" s="350">
        <v>1</v>
      </c>
      <c r="K14" s="350">
        <v>1</v>
      </c>
      <c r="L14" s="350">
        <v>1</v>
      </c>
      <c r="M14" s="350">
        <v>1</v>
      </c>
      <c r="N14" s="350">
        <v>1</v>
      </c>
      <c r="O14" s="350">
        <v>1</v>
      </c>
      <c r="P14" s="350">
        <v>1</v>
      </c>
      <c r="Q14" s="350">
        <v>1</v>
      </c>
      <c r="R14" s="440">
        <v>12</v>
      </c>
      <c r="S14" s="347" t="s">
        <v>1162</v>
      </c>
      <c r="T14" s="347"/>
      <c r="U14" s="347"/>
      <c r="V14" s="349"/>
      <c r="W14" s="412"/>
      <c r="Y14" s="378"/>
      <c r="AC14" s="346"/>
      <c r="AD14" s="346"/>
    </row>
    <row r="15" spans="1:82" s="140" customFormat="1" ht="89.85" customHeight="1">
      <c r="A15" s="516"/>
      <c r="B15" s="483"/>
      <c r="C15" s="466"/>
      <c r="D15" s="347" t="s">
        <v>1328</v>
      </c>
      <c r="E15" s="438" t="s">
        <v>1376</v>
      </c>
      <c r="F15" s="431"/>
      <c r="G15" s="431"/>
      <c r="H15" s="431"/>
      <c r="I15" s="431"/>
      <c r="J15" s="431"/>
      <c r="K15" s="431">
        <v>1</v>
      </c>
      <c r="L15" s="431"/>
      <c r="M15" s="431"/>
      <c r="N15" s="431">
        <v>1</v>
      </c>
      <c r="O15" s="431"/>
      <c r="P15" s="431"/>
      <c r="Q15" s="431"/>
      <c r="R15" s="441">
        <v>2</v>
      </c>
      <c r="S15" s="428" t="s">
        <v>1139</v>
      </c>
      <c r="T15" s="347"/>
      <c r="U15" s="347"/>
      <c r="V15" s="349"/>
      <c r="W15" s="412"/>
      <c r="Y15" s="378"/>
      <c r="Z15" s="140" t="s">
        <v>1147</v>
      </c>
      <c r="AC15" s="346" t="s">
        <v>1148</v>
      </c>
      <c r="AD15" s="346" t="s">
        <v>1149</v>
      </c>
    </row>
    <row r="16" spans="1:82" s="140" customFormat="1" ht="25.5">
      <c r="A16" s="516"/>
      <c r="B16" s="483"/>
      <c r="C16" s="467"/>
      <c r="D16" s="347" t="s">
        <v>1360</v>
      </c>
      <c r="E16" s="438" t="s">
        <v>1377</v>
      </c>
      <c r="F16" s="431"/>
      <c r="G16" s="431"/>
      <c r="H16" s="431"/>
      <c r="I16" s="431"/>
      <c r="J16" s="431">
        <v>1</v>
      </c>
      <c r="K16" s="431"/>
      <c r="L16" s="431"/>
      <c r="M16" s="431"/>
      <c r="N16" s="431"/>
      <c r="O16" s="431"/>
      <c r="P16" s="431"/>
      <c r="Q16" s="431"/>
      <c r="R16" s="441">
        <v>1</v>
      </c>
      <c r="S16" s="428" t="s">
        <v>1142</v>
      </c>
      <c r="T16" s="347" t="s">
        <v>1150</v>
      </c>
      <c r="U16" s="347"/>
      <c r="V16" s="349"/>
      <c r="W16" s="412"/>
      <c r="Y16" s="378"/>
      <c r="AC16" s="346"/>
      <c r="AD16" s="346"/>
    </row>
    <row r="17" spans="1:30" s="140" customFormat="1" ht="51">
      <c r="A17" s="516"/>
      <c r="B17" s="483"/>
      <c r="C17" s="460"/>
      <c r="D17" s="347" t="s">
        <v>1407</v>
      </c>
      <c r="E17" s="438" t="s">
        <v>1622</v>
      </c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41"/>
      <c r="S17" s="428"/>
      <c r="T17" s="347"/>
      <c r="U17" s="347"/>
      <c r="V17" s="349"/>
      <c r="W17" s="412"/>
      <c r="Y17" s="378"/>
      <c r="AC17" s="346"/>
      <c r="AD17" s="346"/>
    </row>
    <row r="18" spans="1:30" s="140" customFormat="1" ht="38.25">
      <c r="A18" s="516"/>
      <c r="B18" s="483"/>
      <c r="C18" s="504" t="s">
        <v>1275</v>
      </c>
      <c r="D18" s="347" t="s">
        <v>1542</v>
      </c>
      <c r="E18" s="349" t="s">
        <v>1210</v>
      </c>
      <c r="F18" s="350"/>
      <c r="G18" s="350"/>
      <c r="H18" s="350">
        <v>1</v>
      </c>
      <c r="I18" s="350"/>
      <c r="J18" s="350"/>
      <c r="K18" s="350"/>
      <c r="L18" s="350"/>
      <c r="M18" s="350"/>
      <c r="N18" s="350"/>
      <c r="O18" s="350"/>
      <c r="P18" s="350"/>
      <c r="Q18" s="350"/>
      <c r="R18" s="417">
        <f t="shared" si="0"/>
        <v>1</v>
      </c>
      <c r="S18" s="347" t="s">
        <v>1139</v>
      </c>
      <c r="T18" s="347"/>
      <c r="U18" s="347"/>
      <c r="V18" s="349"/>
      <c r="W18" s="412" t="s">
        <v>1342</v>
      </c>
      <c r="Y18" s="378"/>
      <c r="Z18" s="140" t="s">
        <v>1151</v>
      </c>
      <c r="AC18" s="346" t="s">
        <v>1152</v>
      </c>
      <c r="AD18" s="346" t="s">
        <v>1153</v>
      </c>
    </row>
    <row r="19" spans="1:30" s="140" customFormat="1" ht="80.650000000000006" customHeight="1">
      <c r="A19" s="516"/>
      <c r="B19" s="483"/>
      <c r="C19" s="505"/>
      <c r="D19" s="347" t="s">
        <v>1320</v>
      </c>
      <c r="E19" s="347" t="s">
        <v>1211</v>
      </c>
      <c r="F19" s="348"/>
      <c r="G19" s="348"/>
      <c r="I19" s="348">
        <v>1</v>
      </c>
      <c r="J19" s="348"/>
      <c r="K19" s="348"/>
      <c r="L19" s="348"/>
      <c r="M19" s="348"/>
      <c r="N19" s="348"/>
      <c r="O19" s="348"/>
      <c r="P19" s="348"/>
      <c r="Q19" s="348"/>
      <c r="R19" s="417">
        <f t="shared" si="0"/>
        <v>1</v>
      </c>
      <c r="S19" s="347" t="s">
        <v>1150</v>
      </c>
      <c r="T19" s="347"/>
      <c r="U19" s="347"/>
      <c r="V19" s="347" t="s">
        <v>1421</v>
      </c>
      <c r="W19" s="411" t="s">
        <v>1335</v>
      </c>
      <c r="Y19" s="378"/>
      <c r="Z19" s="140" t="s">
        <v>1154</v>
      </c>
      <c r="AC19" s="346" t="s">
        <v>1155</v>
      </c>
      <c r="AD19" s="346" t="s">
        <v>1156</v>
      </c>
    </row>
    <row r="20" spans="1:30" s="140" customFormat="1" ht="78" customHeight="1">
      <c r="A20" s="517"/>
      <c r="B20" s="483"/>
      <c r="C20" s="505"/>
      <c r="D20" s="347" t="s">
        <v>1321</v>
      </c>
      <c r="E20" s="349" t="s">
        <v>1212</v>
      </c>
      <c r="F20" s="350"/>
      <c r="G20" s="350"/>
      <c r="H20" s="350"/>
      <c r="I20" s="350"/>
      <c r="J20" s="350">
        <v>1</v>
      </c>
      <c r="K20" s="350">
        <v>1</v>
      </c>
      <c r="L20" s="350">
        <v>1</v>
      </c>
      <c r="M20" s="350">
        <v>1</v>
      </c>
      <c r="N20" s="350">
        <v>1</v>
      </c>
      <c r="O20" s="350">
        <v>1</v>
      </c>
      <c r="P20" s="350">
        <v>1</v>
      </c>
      <c r="Q20" s="350">
        <v>1</v>
      </c>
      <c r="R20" s="417">
        <f t="shared" si="0"/>
        <v>8</v>
      </c>
      <c r="S20" s="347" t="s">
        <v>1139</v>
      </c>
      <c r="T20" s="347"/>
      <c r="U20" s="347"/>
      <c r="V20" s="349"/>
      <c r="W20" s="412" t="s">
        <v>1336</v>
      </c>
      <c r="Y20" s="378"/>
      <c r="AC20" s="346"/>
      <c r="AD20" s="346"/>
    </row>
    <row r="21" spans="1:30" s="140" customFormat="1" ht="71.099999999999994" customHeight="1">
      <c r="A21" s="477" t="s">
        <v>1138</v>
      </c>
      <c r="B21" s="494" t="s">
        <v>1378</v>
      </c>
      <c r="C21" s="509" t="s">
        <v>1543</v>
      </c>
      <c r="D21" s="347" t="s">
        <v>1544</v>
      </c>
      <c r="E21" s="347" t="s">
        <v>1216</v>
      </c>
      <c r="F21" s="348"/>
      <c r="G21" s="348"/>
      <c r="H21" s="348">
        <v>1</v>
      </c>
      <c r="I21" s="348"/>
      <c r="J21" s="348"/>
      <c r="K21" s="348">
        <v>1</v>
      </c>
      <c r="L21" s="348"/>
      <c r="M21" s="348"/>
      <c r="N21" s="348">
        <v>1</v>
      </c>
      <c r="O21" s="348"/>
      <c r="P21" s="348"/>
      <c r="Q21" s="348">
        <v>1</v>
      </c>
      <c r="R21" s="417">
        <f t="shared" si="0"/>
        <v>4</v>
      </c>
      <c r="S21" s="347" t="s">
        <v>1169</v>
      </c>
      <c r="T21" s="347"/>
      <c r="U21" s="347"/>
      <c r="V21" s="347"/>
      <c r="W21" s="411" t="s">
        <v>1343</v>
      </c>
      <c r="Y21" s="378"/>
      <c r="Z21" s="140" t="s">
        <v>1158</v>
      </c>
      <c r="AC21" s="346" t="s">
        <v>1159</v>
      </c>
      <c r="AD21" s="346" t="s">
        <v>1160</v>
      </c>
    </row>
    <row r="22" spans="1:30" s="140" customFormat="1" ht="78.95" customHeight="1">
      <c r="A22" s="483"/>
      <c r="B22" s="494"/>
      <c r="C22" s="509"/>
      <c r="D22" s="347" t="s">
        <v>1545</v>
      </c>
      <c r="E22" s="349" t="s">
        <v>1379</v>
      </c>
      <c r="F22" s="350"/>
      <c r="G22" s="350">
        <v>1</v>
      </c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417">
        <f t="shared" si="0"/>
        <v>1</v>
      </c>
      <c r="S22" s="347" t="s">
        <v>1150</v>
      </c>
      <c r="T22" s="347"/>
      <c r="U22" s="347"/>
      <c r="V22" s="349"/>
      <c r="W22" s="412" t="s">
        <v>1337</v>
      </c>
      <c r="Y22" s="378"/>
      <c r="Z22" s="140" t="s">
        <v>1161</v>
      </c>
      <c r="AC22" s="346" t="s">
        <v>1162</v>
      </c>
      <c r="AD22" s="346" t="s">
        <v>1163</v>
      </c>
    </row>
    <row r="23" spans="1:30" s="140" customFormat="1" ht="42.4" customHeight="1">
      <c r="A23" s="483"/>
      <c r="B23" s="494"/>
      <c r="C23" s="509"/>
      <c r="D23" s="347" t="s">
        <v>1546</v>
      </c>
      <c r="E23" s="347" t="s">
        <v>1213</v>
      </c>
      <c r="F23" s="348"/>
      <c r="G23" s="348"/>
      <c r="H23" s="348">
        <v>1</v>
      </c>
      <c r="I23" s="348"/>
      <c r="J23" s="348"/>
      <c r="K23" s="348">
        <v>1</v>
      </c>
      <c r="L23" s="348"/>
      <c r="M23" s="348"/>
      <c r="N23" s="348">
        <v>1</v>
      </c>
      <c r="O23" s="348"/>
      <c r="P23" s="348"/>
      <c r="Q23" s="348">
        <v>1</v>
      </c>
      <c r="R23" s="417">
        <f t="shared" si="0"/>
        <v>4</v>
      </c>
      <c r="S23" s="347" t="s">
        <v>1162</v>
      </c>
      <c r="T23" s="347"/>
      <c r="U23" s="347"/>
      <c r="V23" s="347"/>
      <c r="W23" s="412" t="s">
        <v>1337</v>
      </c>
      <c r="Y23" s="378"/>
      <c r="Z23" s="140" t="s">
        <v>1164</v>
      </c>
      <c r="AC23" s="346" t="s">
        <v>1165</v>
      </c>
      <c r="AD23" s="346" t="s">
        <v>1166</v>
      </c>
    </row>
    <row r="24" spans="1:30" s="140" customFormat="1" ht="25.5">
      <c r="A24" s="478"/>
      <c r="B24" s="494"/>
      <c r="C24" s="509"/>
      <c r="D24" s="347" t="s">
        <v>1623</v>
      </c>
      <c r="E24" s="349" t="s">
        <v>1217</v>
      </c>
      <c r="F24" s="350"/>
      <c r="G24" s="350"/>
      <c r="H24" s="350"/>
      <c r="I24" s="350"/>
      <c r="J24" s="350">
        <v>1</v>
      </c>
      <c r="K24" s="350"/>
      <c r="L24" s="350"/>
      <c r="M24" s="350"/>
      <c r="N24" s="350"/>
      <c r="O24" s="350"/>
      <c r="P24" s="350"/>
      <c r="Q24" s="350"/>
      <c r="R24" s="417">
        <f t="shared" si="0"/>
        <v>1</v>
      </c>
      <c r="S24" s="347" t="s">
        <v>1162</v>
      </c>
      <c r="T24" s="347"/>
      <c r="U24" s="347"/>
      <c r="V24" s="349"/>
      <c r="W24" s="411" t="s">
        <v>1409</v>
      </c>
      <c r="Y24" s="378"/>
      <c r="AC24" s="346" t="s">
        <v>1167</v>
      </c>
      <c r="AD24" s="346" t="s">
        <v>1168</v>
      </c>
    </row>
    <row r="25" spans="1:30" s="140" customFormat="1" ht="63.75" customHeight="1">
      <c r="A25" s="421" t="s">
        <v>1141</v>
      </c>
      <c r="B25" s="347" t="s">
        <v>1174</v>
      </c>
      <c r="C25" s="443" t="s">
        <v>1276</v>
      </c>
      <c r="D25" s="349" t="s">
        <v>1330</v>
      </c>
      <c r="E25" s="349" t="s">
        <v>1215</v>
      </c>
      <c r="F25" s="348">
        <v>1</v>
      </c>
      <c r="G25" s="348"/>
      <c r="H25" s="348">
        <v>1</v>
      </c>
      <c r="I25" s="348"/>
      <c r="J25" s="348">
        <v>1</v>
      </c>
      <c r="K25" s="348"/>
      <c r="L25" s="348">
        <v>1</v>
      </c>
      <c r="M25" s="348"/>
      <c r="N25" s="348">
        <v>1</v>
      </c>
      <c r="O25" s="348"/>
      <c r="P25" s="348">
        <v>1</v>
      </c>
      <c r="Q25" s="348"/>
      <c r="R25" s="417">
        <f t="shared" si="0"/>
        <v>6</v>
      </c>
      <c r="S25" s="347" t="s">
        <v>1145</v>
      </c>
      <c r="T25" s="347"/>
      <c r="U25" s="347"/>
      <c r="V25" s="347"/>
      <c r="W25" s="411" t="s">
        <v>1410</v>
      </c>
      <c r="Y25" s="378"/>
      <c r="AC25" s="346" t="s">
        <v>1169</v>
      </c>
      <c r="AD25" s="346" t="s">
        <v>1170</v>
      </c>
    </row>
    <row r="26" spans="1:30" s="140" customFormat="1" ht="51" customHeight="1">
      <c r="A26" s="422"/>
      <c r="B26" s="477" t="s">
        <v>1223</v>
      </c>
      <c r="C26" s="506" t="s">
        <v>1536</v>
      </c>
      <c r="D26" s="347" t="s">
        <v>1537</v>
      </c>
      <c r="E26" s="347" t="s">
        <v>1219</v>
      </c>
      <c r="F26" s="348">
        <v>1</v>
      </c>
      <c r="G26" s="348">
        <v>1</v>
      </c>
      <c r="H26" s="348">
        <v>1</v>
      </c>
      <c r="I26" s="348">
        <v>1</v>
      </c>
      <c r="J26" s="348">
        <v>1</v>
      </c>
      <c r="K26" s="348">
        <v>1</v>
      </c>
      <c r="L26" s="348">
        <v>1</v>
      </c>
      <c r="M26" s="348">
        <v>1</v>
      </c>
      <c r="N26" s="348">
        <v>1</v>
      </c>
      <c r="O26" s="348">
        <v>1</v>
      </c>
      <c r="P26" s="348">
        <v>1</v>
      </c>
      <c r="Q26" s="348">
        <v>1</v>
      </c>
      <c r="R26" s="417">
        <f>SUM(F26:Q26)</f>
        <v>12</v>
      </c>
      <c r="S26" s="347" t="s">
        <v>1139</v>
      </c>
      <c r="T26" s="347"/>
      <c r="U26" s="347"/>
      <c r="V26" s="349"/>
      <c r="W26" s="412" t="s">
        <v>1497</v>
      </c>
      <c r="Y26" s="378"/>
      <c r="AC26" s="346" t="s">
        <v>1171</v>
      </c>
      <c r="AD26" s="346" t="s">
        <v>1172</v>
      </c>
    </row>
    <row r="27" spans="1:30" s="140" customFormat="1" ht="51">
      <c r="A27" s="422"/>
      <c r="B27" s="483"/>
      <c r="C27" s="507"/>
      <c r="D27" s="347" t="s">
        <v>1538</v>
      </c>
      <c r="E27" s="428" t="s">
        <v>1380</v>
      </c>
      <c r="F27" s="350"/>
      <c r="G27" s="350">
        <v>1</v>
      </c>
      <c r="H27" s="426"/>
      <c r="I27" s="426"/>
      <c r="J27" s="426"/>
      <c r="K27" s="350"/>
      <c r="L27" s="350"/>
      <c r="M27" s="350"/>
      <c r="N27" s="350"/>
      <c r="O27" s="350"/>
      <c r="P27" s="350"/>
      <c r="Q27" s="350"/>
      <c r="R27" s="417">
        <f t="shared" si="0"/>
        <v>1</v>
      </c>
      <c r="S27" s="347" t="s">
        <v>1145</v>
      </c>
      <c r="T27" s="347" t="s">
        <v>1142</v>
      </c>
      <c r="U27" s="347"/>
      <c r="V27" s="349" t="s">
        <v>1381</v>
      </c>
      <c r="W27" s="411" t="s">
        <v>1411</v>
      </c>
      <c r="Y27" s="378"/>
      <c r="AC27" s="346" t="s">
        <v>1175</v>
      </c>
      <c r="AD27" s="346" t="s">
        <v>1176</v>
      </c>
    </row>
    <row r="28" spans="1:30" s="140" customFormat="1" ht="50.1" customHeight="1">
      <c r="A28" s="422"/>
      <c r="B28" s="483"/>
      <c r="C28" s="507"/>
      <c r="D28" s="347" t="s">
        <v>1539</v>
      </c>
      <c r="E28" s="347" t="s">
        <v>1220</v>
      </c>
      <c r="F28" s="348"/>
      <c r="G28" s="348"/>
      <c r="H28" s="425">
        <v>1</v>
      </c>
      <c r="J28" s="425">
        <v>1</v>
      </c>
      <c r="K28" s="425"/>
      <c r="L28" s="348">
        <v>1</v>
      </c>
      <c r="M28" s="348"/>
      <c r="N28" s="348">
        <v>1</v>
      </c>
      <c r="O28" s="348"/>
      <c r="P28" s="348">
        <v>1</v>
      </c>
      <c r="Q28" s="348"/>
      <c r="R28" s="417">
        <f t="shared" si="0"/>
        <v>5</v>
      </c>
      <c r="S28" s="347" t="s">
        <v>1165</v>
      </c>
      <c r="T28" s="347" t="s">
        <v>1142</v>
      </c>
      <c r="U28" s="347"/>
      <c r="V28" s="347"/>
      <c r="W28" s="411" t="s">
        <v>1408</v>
      </c>
      <c r="Y28" s="378"/>
      <c r="AC28" s="346" t="s">
        <v>1177</v>
      </c>
      <c r="AD28" s="346" t="s">
        <v>1178</v>
      </c>
    </row>
    <row r="29" spans="1:30" s="140" customFormat="1" ht="38.25">
      <c r="A29" s="422"/>
      <c r="B29" s="483"/>
      <c r="C29" s="507"/>
      <c r="D29" s="347" t="s">
        <v>1540</v>
      </c>
      <c r="E29" s="349" t="s">
        <v>1221</v>
      </c>
      <c r="F29" s="350"/>
      <c r="G29" s="350"/>
      <c r="H29" s="350">
        <v>1</v>
      </c>
      <c r="I29" s="350"/>
      <c r="J29" s="350"/>
      <c r="K29" s="350">
        <v>1</v>
      </c>
      <c r="L29" s="350"/>
      <c r="M29" s="350"/>
      <c r="N29" s="350">
        <v>1</v>
      </c>
      <c r="O29" s="350"/>
      <c r="P29" s="350"/>
      <c r="Q29" s="350">
        <v>1</v>
      </c>
      <c r="R29" s="417">
        <f t="shared" si="0"/>
        <v>4</v>
      </c>
      <c r="S29" s="347" t="s">
        <v>1162</v>
      </c>
      <c r="T29" s="347"/>
      <c r="U29" s="347"/>
      <c r="V29" s="349"/>
      <c r="W29" s="411" t="s">
        <v>1408</v>
      </c>
      <c r="Y29" s="378"/>
      <c r="AC29" s="346" t="s">
        <v>284</v>
      </c>
      <c r="AD29" s="346" t="s">
        <v>1179</v>
      </c>
    </row>
    <row r="30" spans="1:30" s="140" customFormat="1" ht="65.099999999999994" customHeight="1">
      <c r="A30" s="422"/>
      <c r="B30" s="478"/>
      <c r="C30" s="508"/>
      <c r="D30" s="347" t="s">
        <v>1541</v>
      </c>
      <c r="E30" s="347" t="s">
        <v>1222</v>
      </c>
      <c r="F30" s="350"/>
      <c r="G30" s="350"/>
      <c r="H30" s="350">
        <v>1</v>
      </c>
      <c r="I30" s="350"/>
      <c r="J30" s="350"/>
      <c r="K30" s="350">
        <v>1</v>
      </c>
      <c r="L30" s="350"/>
      <c r="M30" s="350"/>
      <c r="N30" s="350">
        <v>1</v>
      </c>
      <c r="O30" s="350"/>
      <c r="P30" s="350"/>
      <c r="Q30" s="350">
        <v>1</v>
      </c>
      <c r="R30" s="417">
        <f t="shared" si="0"/>
        <v>4</v>
      </c>
      <c r="S30" s="347" t="s">
        <v>1139</v>
      </c>
      <c r="T30" s="347"/>
      <c r="U30" s="347"/>
      <c r="V30" s="349"/>
      <c r="W30" s="411" t="s">
        <v>1408</v>
      </c>
      <c r="Y30" s="378"/>
      <c r="AC30" s="346"/>
      <c r="AD30" s="346"/>
    </row>
    <row r="31" spans="1:30" s="140" customFormat="1" ht="38.25" customHeight="1">
      <c r="A31" s="422"/>
      <c r="B31" s="481" t="s">
        <v>1143</v>
      </c>
      <c r="C31" s="501" t="s">
        <v>1547</v>
      </c>
      <c r="D31" s="347" t="s">
        <v>1531</v>
      </c>
      <c r="E31" s="347" t="s">
        <v>1517</v>
      </c>
      <c r="F31" s="350"/>
      <c r="G31" s="350"/>
      <c r="H31" s="350"/>
      <c r="I31" s="350"/>
      <c r="J31" s="350"/>
      <c r="K31" s="350"/>
      <c r="L31" s="350"/>
      <c r="M31" s="350"/>
      <c r="N31" s="350">
        <v>1</v>
      </c>
      <c r="O31" s="350"/>
      <c r="P31" s="350"/>
      <c r="Q31" s="350">
        <v>1</v>
      </c>
      <c r="R31" s="417">
        <v>2</v>
      </c>
      <c r="S31" s="347" t="s">
        <v>1142</v>
      </c>
      <c r="T31" s="347"/>
      <c r="U31" s="347"/>
      <c r="V31" s="349"/>
      <c r="W31" s="411"/>
      <c r="Y31" s="378"/>
      <c r="AC31" s="346"/>
      <c r="AD31" s="346"/>
    </row>
    <row r="32" spans="1:30" s="140" customFormat="1" ht="38.65" customHeight="1">
      <c r="A32" s="422"/>
      <c r="B32" s="484"/>
      <c r="C32" s="502"/>
      <c r="D32" s="347" t="s">
        <v>1532</v>
      </c>
      <c r="E32" s="430" t="s">
        <v>1516</v>
      </c>
      <c r="F32" s="350"/>
      <c r="G32" s="350"/>
      <c r="H32" s="350"/>
      <c r="I32" s="350"/>
      <c r="J32" s="350"/>
      <c r="K32" s="350"/>
      <c r="L32" s="350"/>
      <c r="M32" s="350"/>
      <c r="N32" s="350">
        <v>1</v>
      </c>
      <c r="O32" s="350"/>
      <c r="P32" s="350"/>
      <c r="Q32" s="350"/>
      <c r="R32" s="417">
        <v>1</v>
      </c>
      <c r="S32" s="347"/>
      <c r="T32" s="347"/>
      <c r="U32" s="347"/>
      <c r="V32" s="349"/>
      <c r="W32" s="411"/>
      <c r="Y32" s="378"/>
      <c r="AC32" s="346"/>
      <c r="AD32" s="346"/>
    </row>
    <row r="33" spans="1:30" s="140" customFormat="1" ht="32.25" customHeight="1">
      <c r="A33" s="422"/>
      <c r="B33" s="484"/>
      <c r="C33" s="502"/>
      <c r="D33" s="347" t="s">
        <v>1533</v>
      </c>
      <c r="E33" s="430" t="s">
        <v>1515</v>
      </c>
      <c r="F33" s="350"/>
      <c r="G33" s="350"/>
      <c r="H33" s="350">
        <v>1</v>
      </c>
      <c r="I33" s="350"/>
      <c r="J33" s="350"/>
      <c r="K33" s="350"/>
      <c r="L33" s="350"/>
      <c r="M33" s="350"/>
      <c r="N33" s="350"/>
      <c r="O33" s="350"/>
      <c r="P33" s="350"/>
      <c r="Q33" s="350"/>
      <c r="R33" s="417">
        <v>1</v>
      </c>
      <c r="S33" s="347" t="s">
        <v>1142</v>
      </c>
      <c r="T33" s="347"/>
      <c r="U33" s="347"/>
      <c r="V33" s="349"/>
      <c r="W33" s="411"/>
      <c r="Y33" s="378"/>
      <c r="AC33" s="346"/>
      <c r="AD33" s="346"/>
    </row>
    <row r="34" spans="1:30" s="140" customFormat="1" ht="40.35" customHeight="1">
      <c r="A34" s="422"/>
      <c r="B34" s="484"/>
      <c r="C34" s="502"/>
      <c r="D34" s="347" t="s">
        <v>1534</v>
      </c>
      <c r="E34" s="430" t="s">
        <v>1514</v>
      </c>
      <c r="F34" s="350"/>
      <c r="G34" s="350"/>
      <c r="H34" s="350">
        <v>1</v>
      </c>
      <c r="I34" s="350"/>
      <c r="J34" s="350"/>
      <c r="K34" s="350"/>
      <c r="L34" s="350"/>
      <c r="M34" s="350"/>
      <c r="N34" s="350"/>
      <c r="O34" s="350"/>
      <c r="P34" s="350"/>
      <c r="Q34" s="350"/>
      <c r="R34" s="417">
        <v>1</v>
      </c>
      <c r="S34" s="347" t="s">
        <v>1142</v>
      </c>
      <c r="T34" s="347"/>
      <c r="U34" s="347"/>
      <c r="V34" s="349"/>
      <c r="W34" s="411"/>
      <c r="Y34" s="378"/>
      <c r="AC34" s="346"/>
      <c r="AD34" s="346"/>
    </row>
    <row r="35" spans="1:30" s="140" customFormat="1" ht="62.85" customHeight="1">
      <c r="A35" s="391"/>
      <c r="B35" s="482"/>
      <c r="C35" s="503"/>
      <c r="D35" s="347" t="s">
        <v>1535</v>
      </c>
      <c r="E35" s="430" t="s">
        <v>1513</v>
      </c>
      <c r="F35" s="348"/>
      <c r="G35" s="348"/>
      <c r="H35" s="348">
        <v>1</v>
      </c>
      <c r="I35" s="348"/>
      <c r="J35" s="348"/>
      <c r="K35" s="348"/>
      <c r="L35" s="348"/>
      <c r="M35" s="348"/>
      <c r="N35" s="348"/>
      <c r="O35" s="348"/>
      <c r="P35" s="348"/>
      <c r="Q35" s="348"/>
      <c r="R35" s="417">
        <v>1</v>
      </c>
      <c r="S35" s="347" t="s">
        <v>1142</v>
      </c>
      <c r="T35" s="347"/>
      <c r="U35" s="347"/>
      <c r="V35" s="347"/>
      <c r="W35" s="411"/>
      <c r="Y35" s="378"/>
      <c r="AC35" s="346" t="s">
        <v>18</v>
      </c>
      <c r="AD35" s="346" t="s">
        <v>1180</v>
      </c>
    </row>
    <row r="36" spans="1:30" s="140" customFormat="1" ht="25.5">
      <c r="A36" s="477" t="s">
        <v>1147</v>
      </c>
      <c r="B36" s="477" t="s">
        <v>1146</v>
      </c>
      <c r="C36" s="518" t="s">
        <v>1548</v>
      </c>
      <c r="D36" s="347" t="s">
        <v>1549</v>
      </c>
      <c r="E36" s="349" t="s">
        <v>1224</v>
      </c>
      <c r="F36" s="350"/>
      <c r="G36" s="350"/>
      <c r="H36" s="350"/>
      <c r="I36" s="350"/>
      <c r="J36" s="350"/>
      <c r="K36" s="350">
        <v>1</v>
      </c>
      <c r="L36" s="350"/>
      <c r="M36" s="350"/>
      <c r="N36" s="350"/>
      <c r="O36" s="350"/>
      <c r="P36" s="350"/>
      <c r="Q36" s="350"/>
      <c r="R36" s="417">
        <f t="shared" si="0"/>
        <v>1</v>
      </c>
      <c r="S36" s="347" t="s">
        <v>1142</v>
      </c>
      <c r="T36" s="347"/>
      <c r="U36" s="347"/>
      <c r="V36" s="349" t="s">
        <v>1196</v>
      </c>
      <c r="W36" s="411" t="s">
        <v>1412</v>
      </c>
      <c r="Y36" s="378"/>
      <c r="AC36" s="346"/>
      <c r="AD36" s="346" t="s">
        <v>1181</v>
      </c>
    </row>
    <row r="37" spans="1:30" s="140" customFormat="1" ht="52.7" customHeight="1">
      <c r="A37" s="483"/>
      <c r="B37" s="483"/>
      <c r="C37" s="519"/>
      <c r="D37" s="347" t="s">
        <v>1550</v>
      </c>
      <c r="E37" s="347" t="s">
        <v>1225</v>
      </c>
      <c r="F37" s="348"/>
      <c r="G37" s="348"/>
      <c r="H37" s="348"/>
      <c r="I37" s="348"/>
      <c r="J37" s="348"/>
      <c r="K37" s="348">
        <v>1</v>
      </c>
      <c r="L37" s="348"/>
      <c r="N37" s="348"/>
      <c r="O37" s="348"/>
      <c r="P37" s="348"/>
      <c r="Q37" s="348"/>
      <c r="R37" s="417">
        <f t="shared" si="0"/>
        <v>1</v>
      </c>
      <c r="S37" s="347" t="s">
        <v>1150</v>
      </c>
      <c r="T37" s="347"/>
      <c r="U37" s="347"/>
      <c r="V37" s="347"/>
      <c r="W37" s="411" t="s">
        <v>1352</v>
      </c>
      <c r="Y37" s="378"/>
      <c r="AC37" s="346"/>
      <c r="AD37" s="346" t="s">
        <v>1182</v>
      </c>
    </row>
    <row r="38" spans="1:30" s="140" customFormat="1" ht="70.900000000000006" customHeight="1">
      <c r="A38" s="483"/>
      <c r="B38" s="483"/>
      <c r="C38" s="519"/>
      <c r="D38" s="347" t="s">
        <v>1551</v>
      </c>
      <c r="E38" s="349" t="s">
        <v>1228</v>
      </c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>
        <v>1</v>
      </c>
      <c r="Q38" s="350"/>
      <c r="R38" s="417">
        <f t="shared" si="0"/>
        <v>1</v>
      </c>
      <c r="S38" s="347" t="s">
        <v>1173</v>
      </c>
      <c r="T38" s="347"/>
      <c r="U38" s="347"/>
      <c r="V38" s="349"/>
      <c r="W38" s="411" t="s">
        <v>1412</v>
      </c>
      <c r="Y38" s="378"/>
      <c r="AC38" s="346"/>
      <c r="AD38" s="346" t="s">
        <v>1183</v>
      </c>
    </row>
    <row r="39" spans="1:30" s="140" customFormat="1" ht="55.9" customHeight="1">
      <c r="A39" s="483"/>
      <c r="B39" s="483"/>
      <c r="C39" s="519"/>
      <c r="D39" s="347" t="s">
        <v>1552</v>
      </c>
      <c r="E39" s="347" t="s">
        <v>1226</v>
      </c>
      <c r="G39" s="348">
        <v>1</v>
      </c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417">
        <f>SUM(G39:Q39)</f>
        <v>1</v>
      </c>
      <c r="S39" s="347" t="s">
        <v>1139</v>
      </c>
      <c r="T39" s="347"/>
      <c r="U39" s="347"/>
      <c r="V39" s="347"/>
      <c r="W39" s="411" t="s">
        <v>1335</v>
      </c>
      <c r="Y39" s="378"/>
      <c r="AC39" s="346"/>
      <c r="AD39" s="346" t="s">
        <v>1184</v>
      </c>
    </row>
    <row r="40" spans="1:30" s="140" customFormat="1" ht="50.65" customHeight="1">
      <c r="A40" s="483"/>
      <c r="B40" s="483"/>
      <c r="C40" s="519"/>
      <c r="D40" s="347" t="s">
        <v>1415</v>
      </c>
      <c r="E40" s="349" t="s">
        <v>1271</v>
      </c>
      <c r="F40" s="350"/>
      <c r="G40" s="350"/>
      <c r="H40" s="350"/>
      <c r="I40" s="350"/>
      <c r="J40" s="350">
        <v>1</v>
      </c>
      <c r="K40" s="350"/>
      <c r="L40" s="350"/>
      <c r="M40" s="350"/>
      <c r="N40" s="350"/>
      <c r="O40" s="350">
        <v>1</v>
      </c>
      <c r="P40" s="350"/>
      <c r="Q40" s="350"/>
      <c r="R40" s="417">
        <f t="shared" si="0"/>
        <v>2</v>
      </c>
      <c r="S40" s="347" t="s">
        <v>1139</v>
      </c>
      <c r="T40" s="347"/>
      <c r="U40" s="347"/>
      <c r="V40" s="349"/>
      <c r="W40" s="411" t="s">
        <v>1335</v>
      </c>
      <c r="Y40" s="378"/>
      <c r="AC40" s="346"/>
      <c r="AD40" s="346" t="s">
        <v>1185</v>
      </c>
    </row>
    <row r="41" spans="1:30" s="140" customFormat="1" ht="66.2" customHeight="1">
      <c r="A41" s="478"/>
      <c r="B41" s="478"/>
      <c r="C41" s="520"/>
      <c r="D41" s="347" t="s">
        <v>1528</v>
      </c>
      <c r="E41" s="349" t="s">
        <v>1227</v>
      </c>
      <c r="F41" s="350">
        <v>1</v>
      </c>
      <c r="G41" s="350">
        <v>1</v>
      </c>
      <c r="H41" s="350">
        <v>1</v>
      </c>
      <c r="I41" s="350">
        <v>1</v>
      </c>
      <c r="J41" s="350">
        <v>1</v>
      </c>
      <c r="K41" s="350">
        <v>1</v>
      </c>
      <c r="L41" s="350">
        <v>1</v>
      </c>
      <c r="M41" s="350">
        <v>1</v>
      </c>
      <c r="N41" s="350">
        <v>1</v>
      </c>
      <c r="O41" s="350">
        <v>1</v>
      </c>
      <c r="P41" s="350">
        <v>1</v>
      </c>
      <c r="Q41" s="350">
        <v>1</v>
      </c>
      <c r="R41" s="417">
        <f t="shared" si="0"/>
        <v>12</v>
      </c>
      <c r="S41" s="347" t="s">
        <v>1162</v>
      </c>
      <c r="T41" s="347"/>
      <c r="U41" s="347"/>
      <c r="V41" s="349"/>
      <c r="W41" s="412" t="s">
        <v>1336</v>
      </c>
      <c r="Y41" s="378"/>
      <c r="AC41" s="346"/>
      <c r="AD41" s="346" t="s">
        <v>1187</v>
      </c>
    </row>
    <row r="42" spans="1:30" s="140" customFormat="1" ht="66.2" customHeight="1">
      <c r="A42" s="477" t="s">
        <v>1147</v>
      </c>
      <c r="B42" s="477" t="s">
        <v>1146</v>
      </c>
      <c r="C42" s="477" t="s">
        <v>1553</v>
      </c>
      <c r="D42" s="347" t="s">
        <v>1554</v>
      </c>
      <c r="E42" s="429" t="s">
        <v>1361</v>
      </c>
      <c r="F42" s="348"/>
      <c r="G42" s="348"/>
      <c r="H42" s="348"/>
      <c r="I42" s="348">
        <v>1</v>
      </c>
      <c r="J42" s="348"/>
      <c r="K42" s="348"/>
      <c r="L42" s="348"/>
      <c r="M42" s="348"/>
      <c r="N42" s="348"/>
      <c r="O42" s="348"/>
      <c r="P42" s="348">
        <v>1</v>
      </c>
      <c r="Q42" s="348"/>
      <c r="R42" s="417">
        <f t="shared" si="0"/>
        <v>2</v>
      </c>
      <c r="S42" s="347" t="s">
        <v>1142</v>
      </c>
      <c r="T42" s="347" t="s">
        <v>1165</v>
      </c>
      <c r="U42" s="347" t="s">
        <v>1145</v>
      </c>
      <c r="V42" s="347"/>
      <c r="W42" s="411" t="s">
        <v>1413</v>
      </c>
      <c r="Y42" s="378"/>
      <c r="AC42" s="346"/>
      <c r="AD42" s="346" t="s">
        <v>1188</v>
      </c>
    </row>
    <row r="43" spans="1:30" s="140" customFormat="1" ht="69.400000000000006" customHeight="1">
      <c r="A43" s="483"/>
      <c r="B43" s="483"/>
      <c r="C43" s="483"/>
      <c r="D43" s="347" t="s">
        <v>1555</v>
      </c>
      <c r="E43" s="349" t="s">
        <v>1382</v>
      </c>
      <c r="F43" s="350">
        <v>1</v>
      </c>
      <c r="G43" s="350"/>
      <c r="H43" s="350"/>
      <c r="I43" s="350"/>
      <c r="J43" s="350"/>
      <c r="K43" s="350">
        <v>1</v>
      </c>
      <c r="L43" s="350"/>
      <c r="M43" s="350"/>
      <c r="N43" s="350"/>
      <c r="O43" s="350"/>
      <c r="P43" s="350"/>
      <c r="Q43" s="350"/>
      <c r="R43" s="417">
        <f t="shared" si="0"/>
        <v>2</v>
      </c>
      <c r="S43" s="347" t="s">
        <v>1142</v>
      </c>
      <c r="T43" s="347" t="s">
        <v>1165</v>
      </c>
      <c r="U43" s="347"/>
      <c r="V43" s="349"/>
      <c r="W43" s="411" t="s">
        <v>1414</v>
      </c>
      <c r="Y43" s="378"/>
      <c r="AC43" s="346"/>
      <c r="AD43" s="346" t="s">
        <v>1189</v>
      </c>
    </row>
    <row r="44" spans="1:30" s="140" customFormat="1" ht="55.9" customHeight="1">
      <c r="A44" s="483"/>
      <c r="B44" s="483"/>
      <c r="C44" s="483"/>
      <c r="D44" s="347" t="s">
        <v>1556</v>
      </c>
      <c r="E44" s="347" t="s">
        <v>1229</v>
      </c>
      <c r="F44" s="348"/>
      <c r="G44" s="348"/>
      <c r="H44" s="348">
        <v>1</v>
      </c>
      <c r="I44" s="348"/>
      <c r="J44" s="348"/>
      <c r="K44" s="348">
        <v>1</v>
      </c>
      <c r="L44" s="348"/>
      <c r="M44" s="348"/>
      <c r="N44" s="348">
        <v>1</v>
      </c>
      <c r="O44" s="348"/>
      <c r="P44" s="348"/>
      <c r="Q44" s="348">
        <v>1</v>
      </c>
      <c r="R44" s="417">
        <f t="shared" si="0"/>
        <v>4</v>
      </c>
      <c r="S44" s="347" t="s">
        <v>1139</v>
      </c>
      <c r="T44" s="347"/>
      <c r="U44" s="347"/>
      <c r="V44" s="347"/>
      <c r="W44" s="411" t="s">
        <v>1344</v>
      </c>
      <c r="Y44" s="378"/>
      <c r="AC44" s="346"/>
      <c r="AD44" s="346" t="s">
        <v>1190</v>
      </c>
    </row>
    <row r="45" spans="1:30" s="140" customFormat="1" ht="63.75">
      <c r="A45" s="483"/>
      <c r="B45" s="483"/>
      <c r="C45" s="483"/>
      <c r="D45" s="349" t="s">
        <v>1557</v>
      </c>
      <c r="E45" s="349" t="s">
        <v>1230</v>
      </c>
      <c r="F45" s="350"/>
      <c r="G45" s="350"/>
      <c r="H45" s="350">
        <v>1</v>
      </c>
      <c r="I45" s="350"/>
      <c r="J45" s="350"/>
      <c r="K45" s="350"/>
      <c r="L45" s="350">
        <v>1</v>
      </c>
      <c r="M45" s="350"/>
      <c r="N45" s="350"/>
      <c r="O45" s="350">
        <v>1</v>
      </c>
      <c r="P45" s="350"/>
      <c r="Q45" s="350"/>
      <c r="R45" s="417">
        <f t="shared" si="0"/>
        <v>3</v>
      </c>
      <c r="S45" s="347" t="s">
        <v>1142</v>
      </c>
      <c r="T45" s="347" t="s">
        <v>1139</v>
      </c>
      <c r="U45" s="347"/>
      <c r="V45" s="349"/>
      <c r="W45" s="412" t="s">
        <v>1345</v>
      </c>
      <c r="Y45" s="378"/>
      <c r="AC45" s="346"/>
      <c r="AD45" s="346" t="s">
        <v>1191</v>
      </c>
    </row>
    <row r="46" spans="1:30" s="140" customFormat="1" ht="25.5">
      <c r="A46" s="478"/>
      <c r="B46" s="478"/>
      <c r="C46" s="478"/>
      <c r="D46" s="347" t="s">
        <v>1558</v>
      </c>
      <c r="E46" s="347" t="s">
        <v>1231</v>
      </c>
      <c r="F46" s="348">
        <v>1</v>
      </c>
      <c r="G46" s="348"/>
      <c r="H46" s="348">
        <v>1</v>
      </c>
      <c r="I46" s="348"/>
      <c r="J46" s="348">
        <v>1</v>
      </c>
      <c r="K46" s="348"/>
      <c r="L46" s="348">
        <v>1</v>
      </c>
      <c r="M46" s="348"/>
      <c r="N46" s="348">
        <v>1</v>
      </c>
      <c r="O46" s="348"/>
      <c r="P46" s="348">
        <v>1</v>
      </c>
      <c r="Q46" s="348"/>
      <c r="R46" s="417" t="s">
        <v>1621</v>
      </c>
      <c r="S46" s="347" t="s">
        <v>1142</v>
      </c>
      <c r="T46" s="347" t="s">
        <v>1165</v>
      </c>
      <c r="U46" s="347"/>
      <c r="V46" s="347"/>
      <c r="W46" s="411" t="s">
        <v>1346</v>
      </c>
      <c r="Y46" s="378"/>
      <c r="AC46" s="346"/>
      <c r="AD46" s="346" t="s">
        <v>1192</v>
      </c>
    </row>
    <row r="47" spans="1:30" s="432" customFormat="1" ht="63.75" customHeight="1">
      <c r="A47" s="489" t="s">
        <v>1157</v>
      </c>
      <c r="B47" s="477" t="s">
        <v>1172</v>
      </c>
      <c r="C47" s="428" t="s">
        <v>1559</v>
      </c>
      <c r="D47" s="428" t="s">
        <v>1561</v>
      </c>
      <c r="E47" s="430" t="s">
        <v>1362</v>
      </c>
      <c r="F47" s="431">
        <v>1</v>
      </c>
      <c r="G47" s="431"/>
      <c r="H47" s="431"/>
      <c r="I47" s="431">
        <v>1</v>
      </c>
      <c r="J47" s="431"/>
      <c r="K47" s="431"/>
      <c r="L47" s="431">
        <v>1</v>
      </c>
      <c r="M47" s="431"/>
      <c r="N47" s="431"/>
      <c r="O47" s="431">
        <v>1</v>
      </c>
      <c r="P47" s="431"/>
      <c r="Q47" s="431"/>
      <c r="R47" s="441">
        <f t="shared" si="0"/>
        <v>4</v>
      </c>
      <c r="S47" s="428" t="s">
        <v>1177</v>
      </c>
      <c r="T47" s="428"/>
      <c r="U47" s="428"/>
      <c r="V47" s="428"/>
      <c r="W47" s="427" t="s">
        <v>1374</v>
      </c>
      <c r="Y47" s="433"/>
      <c r="AC47" s="434"/>
      <c r="AD47" s="434" t="s">
        <v>1193</v>
      </c>
    </row>
    <row r="48" spans="1:30" s="140" customFormat="1" ht="73.150000000000006" customHeight="1">
      <c r="A48" s="490"/>
      <c r="B48" s="478"/>
      <c r="C48" s="421" t="s">
        <v>1560</v>
      </c>
      <c r="D48" s="347" t="s">
        <v>1562</v>
      </c>
      <c r="E48" s="347" t="s">
        <v>1232</v>
      </c>
      <c r="F48" s="348">
        <v>1</v>
      </c>
      <c r="G48" s="348">
        <v>1</v>
      </c>
      <c r="H48" s="348">
        <v>1</v>
      </c>
      <c r="I48" s="348">
        <v>1</v>
      </c>
      <c r="J48" s="348">
        <v>1</v>
      </c>
      <c r="K48" s="348">
        <v>1</v>
      </c>
      <c r="L48" s="348">
        <v>1</v>
      </c>
      <c r="M48" s="348">
        <v>1</v>
      </c>
      <c r="N48" s="348">
        <v>1</v>
      </c>
      <c r="O48" s="348">
        <v>1</v>
      </c>
      <c r="P48" s="348">
        <v>1</v>
      </c>
      <c r="Q48" s="348">
        <v>1</v>
      </c>
      <c r="R48" s="417">
        <f t="shared" si="0"/>
        <v>12</v>
      </c>
      <c r="S48" s="347" t="s">
        <v>1139</v>
      </c>
      <c r="T48" s="347"/>
      <c r="U48" s="347"/>
      <c r="V48" s="347"/>
      <c r="W48" s="411" t="s">
        <v>1338</v>
      </c>
      <c r="Y48" s="378"/>
      <c r="AC48" s="346"/>
      <c r="AD48" s="346" t="s">
        <v>1194</v>
      </c>
    </row>
    <row r="49" spans="1:30" s="140" customFormat="1" ht="76.7" customHeight="1">
      <c r="A49" s="491" t="s">
        <v>1147</v>
      </c>
      <c r="B49" s="435" t="s">
        <v>1170</v>
      </c>
      <c r="C49" s="435" t="s">
        <v>1529</v>
      </c>
      <c r="D49" s="347" t="s">
        <v>1530</v>
      </c>
      <c r="E49" s="349" t="s">
        <v>1233</v>
      </c>
      <c r="F49" s="350">
        <v>1</v>
      </c>
      <c r="G49" s="350">
        <v>1</v>
      </c>
      <c r="H49" s="350">
        <v>1</v>
      </c>
      <c r="I49" s="350">
        <v>1</v>
      </c>
      <c r="J49" s="350">
        <v>1</v>
      </c>
      <c r="K49" s="350">
        <v>1</v>
      </c>
      <c r="L49" s="350">
        <v>1</v>
      </c>
      <c r="M49" s="350">
        <v>1</v>
      </c>
      <c r="N49" s="350">
        <v>1</v>
      </c>
      <c r="O49" s="350">
        <v>1</v>
      </c>
      <c r="P49" s="350">
        <v>1</v>
      </c>
      <c r="Q49" s="350">
        <v>1</v>
      </c>
      <c r="R49" s="417">
        <f t="shared" si="0"/>
        <v>12</v>
      </c>
      <c r="S49" s="347" t="s">
        <v>1139</v>
      </c>
      <c r="T49" s="347"/>
      <c r="U49" s="347"/>
      <c r="V49" s="349"/>
      <c r="W49" s="411" t="s">
        <v>1338</v>
      </c>
      <c r="Y49" s="378"/>
      <c r="AC49" s="346"/>
      <c r="AD49" s="346"/>
    </row>
    <row r="50" spans="1:30" s="140" customFormat="1" ht="70.900000000000006" customHeight="1">
      <c r="A50" s="493"/>
      <c r="B50" s="491" t="s">
        <v>1143</v>
      </c>
      <c r="C50" s="491" t="s">
        <v>1563</v>
      </c>
      <c r="D50" s="347" t="s">
        <v>1564</v>
      </c>
      <c r="E50" s="347" t="s">
        <v>1234</v>
      </c>
      <c r="F50" s="348"/>
      <c r="G50" s="348"/>
      <c r="H50" s="348">
        <v>1</v>
      </c>
      <c r="J50" s="348"/>
      <c r="K50" s="348"/>
      <c r="L50" s="348"/>
      <c r="M50" s="348"/>
      <c r="N50" s="348"/>
      <c r="O50" s="348"/>
      <c r="P50" s="348"/>
      <c r="Q50" s="348"/>
      <c r="R50" s="417">
        <f t="shared" si="0"/>
        <v>1</v>
      </c>
      <c r="S50" s="347" t="s">
        <v>1139</v>
      </c>
      <c r="T50" s="347"/>
      <c r="U50" s="347"/>
      <c r="V50" s="347"/>
      <c r="W50" s="411" t="s">
        <v>1281</v>
      </c>
      <c r="Y50" s="378"/>
      <c r="AC50" s="346"/>
      <c r="AD50" s="346"/>
    </row>
    <row r="51" spans="1:30" s="140" customFormat="1" ht="90.4" customHeight="1">
      <c r="A51" s="492"/>
      <c r="B51" s="492"/>
      <c r="C51" s="492"/>
      <c r="D51" s="347" t="s">
        <v>1565</v>
      </c>
      <c r="E51" s="349" t="s">
        <v>1235</v>
      </c>
      <c r="F51" s="350"/>
      <c r="H51" s="350"/>
      <c r="I51" s="350">
        <v>1</v>
      </c>
      <c r="J51" s="350"/>
      <c r="L51" s="350">
        <v>1</v>
      </c>
      <c r="M51" s="350"/>
      <c r="O51" s="350">
        <v>1</v>
      </c>
      <c r="P51" s="350"/>
      <c r="Q51" s="350"/>
      <c r="R51" s="417">
        <f t="shared" si="0"/>
        <v>3</v>
      </c>
      <c r="S51" s="347" t="s">
        <v>1139</v>
      </c>
      <c r="T51" s="347"/>
      <c r="U51" s="347"/>
      <c r="V51" s="349"/>
      <c r="W51" s="412" t="s">
        <v>1347</v>
      </c>
      <c r="Y51" s="378"/>
      <c r="AC51" s="346"/>
      <c r="AD51" s="346"/>
    </row>
    <row r="52" spans="1:30" s="140" customFormat="1" ht="76.5" customHeight="1">
      <c r="A52" s="477" t="s">
        <v>1151</v>
      </c>
      <c r="B52" s="477" t="s">
        <v>1193</v>
      </c>
      <c r="C52" s="420" t="s">
        <v>1566</v>
      </c>
      <c r="D52" s="349" t="s">
        <v>1567</v>
      </c>
      <c r="E52" s="437" t="s">
        <v>1393</v>
      </c>
      <c r="F52" s="348"/>
      <c r="G52" s="348">
        <v>1</v>
      </c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417">
        <f t="shared" si="0"/>
        <v>1</v>
      </c>
      <c r="S52" s="347" t="s">
        <v>1139</v>
      </c>
      <c r="T52" s="347"/>
      <c r="U52" s="347"/>
      <c r="V52" s="347"/>
      <c r="W52" s="412" t="s">
        <v>1339</v>
      </c>
      <c r="Y52" s="378"/>
      <c r="AC52" s="346"/>
      <c r="AD52" s="346"/>
    </row>
    <row r="53" spans="1:30" s="140" customFormat="1" ht="92.45" customHeight="1">
      <c r="A53" s="483"/>
      <c r="B53" s="483"/>
      <c r="C53" s="461"/>
      <c r="D53" s="349" t="s">
        <v>1568</v>
      </c>
      <c r="E53" s="437" t="s">
        <v>1394</v>
      </c>
      <c r="F53" s="348"/>
      <c r="G53" s="348"/>
      <c r="H53" s="348"/>
      <c r="I53" s="348">
        <v>1</v>
      </c>
      <c r="J53" s="348"/>
      <c r="K53" s="348"/>
      <c r="L53" s="348">
        <v>1</v>
      </c>
      <c r="N53" s="348"/>
      <c r="O53" s="348">
        <v>1</v>
      </c>
      <c r="P53" s="426"/>
      <c r="R53" s="417">
        <f>SUM(F53:O53)</f>
        <v>3</v>
      </c>
      <c r="S53" s="347" t="s">
        <v>1139</v>
      </c>
      <c r="T53" s="347"/>
      <c r="U53" s="347"/>
      <c r="V53" s="347"/>
      <c r="W53" s="412" t="s">
        <v>1339</v>
      </c>
      <c r="Y53" s="378"/>
      <c r="AC53" s="346"/>
      <c r="AD53" s="346"/>
    </row>
    <row r="54" spans="1:30" s="140" customFormat="1" ht="102">
      <c r="A54" s="483"/>
      <c r="B54" s="483"/>
      <c r="C54" s="461"/>
      <c r="D54" s="349" t="s">
        <v>1569</v>
      </c>
      <c r="E54" s="439" t="s">
        <v>1395</v>
      </c>
      <c r="F54" s="348"/>
      <c r="G54" s="348"/>
      <c r="H54" s="348"/>
      <c r="J54" s="348">
        <v>1</v>
      </c>
      <c r="K54" s="348"/>
      <c r="L54" s="348">
        <v>1</v>
      </c>
      <c r="M54" s="348"/>
      <c r="N54" s="348">
        <v>1</v>
      </c>
      <c r="O54" s="348"/>
      <c r="P54" s="348">
        <v>1</v>
      </c>
      <c r="Q54" s="348"/>
      <c r="R54" s="417">
        <f t="shared" si="0"/>
        <v>4</v>
      </c>
      <c r="S54" s="347" t="s">
        <v>1142</v>
      </c>
      <c r="T54" s="347" t="s">
        <v>1165</v>
      </c>
      <c r="U54" s="347"/>
      <c r="V54" s="347"/>
      <c r="W54" s="411" t="s">
        <v>1348</v>
      </c>
      <c r="Y54" s="378"/>
      <c r="AC54" s="346"/>
      <c r="AD54" s="346"/>
    </row>
    <row r="55" spans="1:30" s="140" customFormat="1" ht="51">
      <c r="A55" s="483"/>
      <c r="B55" s="483"/>
      <c r="C55" s="461"/>
      <c r="D55" s="349" t="s">
        <v>1570</v>
      </c>
      <c r="E55" s="439" t="s">
        <v>1214</v>
      </c>
      <c r="F55" s="348"/>
      <c r="G55" s="348"/>
      <c r="H55" s="348">
        <v>1</v>
      </c>
      <c r="I55" s="348"/>
      <c r="J55" s="348"/>
      <c r="K55" s="348">
        <v>1</v>
      </c>
      <c r="L55" s="348"/>
      <c r="M55" s="348"/>
      <c r="N55" s="348">
        <v>1</v>
      </c>
      <c r="O55" s="348"/>
      <c r="P55" s="348"/>
      <c r="Q55" s="348">
        <v>1</v>
      </c>
      <c r="R55" s="417">
        <f t="shared" si="0"/>
        <v>4</v>
      </c>
      <c r="S55" s="347" t="s">
        <v>1139</v>
      </c>
      <c r="T55" s="347"/>
      <c r="U55" s="347"/>
      <c r="V55" s="347"/>
      <c r="W55" s="412" t="s">
        <v>1339</v>
      </c>
      <c r="Y55" s="378"/>
      <c r="AC55" s="346"/>
      <c r="AD55" s="346"/>
    </row>
    <row r="56" spans="1:30" s="140" customFormat="1" ht="51">
      <c r="A56" s="483"/>
      <c r="B56" s="483"/>
      <c r="C56" s="461"/>
      <c r="D56" s="349" t="s">
        <v>1571</v>
      </c>
      <c r="E56" s="437" t="s">
        <v>1396</v>
      </c>
      <c r="F56" s="348">
        <v>1</v>
      </c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417">
        <f t="shared" si="0"/>
        <v>1</v>
      </c>
      <c r="S56" s="347"/>
      <c r="T56" s="347"/>
      <c r="U56" s="347"/>
      <c r="V56" s="347" t="s">
        <v>1518</v>
      </c>
      <c r="W56" s="412" t="s">
        <v>1339</v>
      </c>
      <c r="Y56" s="378"/>
      <c r="AC56" s="346"/>
      <c r="AD56" s="346"/>
    </row>
    <row r="57" spans="1:30" s="140" customFormat="1" ht="51">
      <c r="A57" s="483"/>
      <c r="B57" s="483"/>
      <c r="C57" s="461"/>
      <c r="D57" s="349" t="s">
        <v>1572</v>
      </c>
      <c r="E57" s="437" t="s">
        <v>1397</v>
      </c>
      <c r="F57" s="348">
        <v>1</v>
      </c>
      <c r="G57" s="348">
        <v>1</v>
      </c>
      <c r="H57" s="348">
        <v>1</v>
      </c>
      <c r="I57" s="348">
        <v>1</v>
      </c>
      <c r="J57" s="348">
        <v>1</v>
      </c>
      <c r="K57" s="348">
        <v>1</v>
      </c>
      <c r="L57" s="348">
        <v>1</v>
      </c>
      <c r="M57" s="348">
        <v>1</v>
      </c>
      <c r="N57" s="348">
        <v>1</v>
      </c>
      <c r="O57" s="348">
        <v>1</v>
      </c>
      <c r="P57" s="348">
        <v>1</v>
      </c>
      <c r="Q57" s="348">
        <v>1</v>
      </c>
      <c r="R57" s="417">
        <f t="shared" si="0"/>
        <v>12</v>
      </c>
      <c r="S57" s="347" t="s">
        <v>1152</v>
      </c>
      <c r="T57" s="347" t="s">
        <v>1139</v>
      </c>
      <c r="U57" s="347"/>
      <c r="V57" s="347"/>
      <c r="W57" s="412" t="s">
        <v>1341</v>
      </c>
      <c r="Y57" s="378"/>
      <c r="AC57" s="346"/>
      <c r="AD57" s="346"/>
    </row>
    <row r="58" spans="1:30" s="140" customFormat="1" ht="111.75" customHeight="1">
      <c r="A58" s="483"/>
      <c r="B58" s="483"/>
      <c r="C58" s="461"/>
      <c r="D58" s="349" t="s">
        <v>1573</v>
      </c>
      <c r="E58" s="437" t="s">
        <v>1398</v>
      </c>
      <c r="F58" s="348">
        <v>1</v>
      </c>
      <c r="G58" s="348">
        <v>1</v>
      </c>
      <c r="H58" s="348">
        <v>1</v>
      </c>
      <c r="I58" s="348">
        <v>1</v>
      </c>
      <c r="J58" s="348">
        <v>1</v>
      </c>
      <c r="K58" s="348">
        <v>1</v>
      </c>
      <c r="L58" s="348">
        <v>1</v>
      </c>
      <c r="M58" s="348">
        <v>1</v>
      </c>
      <c r="N58" s="348">
        <v>1</v>
      </c>
      <c r="O58" s="348">
        <v>1</v>
      </c>
      <c r="P58" s="348">
        <v>1</v>
      </c>
      <c r="Q58" s="348">
        <v>1</v>
      </c>
      <c r="R58" s="417">
        <f t="shared" si="0"/>
        <v>12</v>
      </c>
      <c r="S58" s="347" t="s">
        <v>1152</v>
      </c>
      <c r="T58" s="347" t="s">
        <v>1139</v>
      </c>
      <c r="U58" s="347"/>
      <c r="V58" s="347"/>
      <c r="W58" s="412" t="s">
        <v>1416</v>
      </c>
      <c r="Y58" s="378"/>
      <c r="AC58" s="346"/>
      <c r="AD58" s="346"/>
    </row>
    <row r="59" spans="1:30" s="140" customFormat="1" ht="63.75">
      <c r="A59" s="483"/>
      <c r="B59" s="483"/>
      <c r="C59" s="461"/>
      <c r="D59" s="349" t="s">
        <v>1574</v>
      </c>
      <c r="E59" s="437" t="s">
        <v>1399</v>
      </c>
      <c r="F59" s="348"/>
      <c r="G59" s="348"/>
      <c r="H59" s="348">
        <v>1</v>
      </c>
      <c r="I59" s="348"/>
      <c r="J59" s="348"/>
      <c r="K59" s="348"/>
      <c r="L59" s="348"/>
      <c r="M59" s="348"/>
      <c r="N59" s="348"/>
      <c r="O59" s="348"/>
      <c r="P59" s="348"/>
      <c r="Q59" s="348"/>
      <c r="R59" s="417">
        <f t="shared" si="0"/>
        <v>1</v>
      </c>
      <c r="S59" s="347" t="s">
        <v>1142</v>
      </c>
      <c r="T59" s="347"/>
      <c r="U59" s="347"/>
      <c r="V59" s="347" t="s">
        <v>1417</v>
      </c>
      <c r="W59" s="412" t="s">
        <v>1339</v>
      </c>
      <c r="Y59" s="378"/>
      <c r="AC59" s="346"/>
      <c r="AD59" s="346"/>
    </row>
    <row r="60" spans="1:30" s="140" customFormat="1" ht="51">
      <c r="A60" s="483"/>
      <c r="B60" s="483"/>
      <c r="C60" s="461"/>
      <c r="D60" s="349" t="s">
        <v>1575</v>
      </c>
      <c r="E60" s="437" t="s">
        <v>1400</v>
      </c>
      <c r="F60" s="348"/>
      <c r="G60" s="348">
        <v>1</v>
      </c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417">
        <f t="shared" si="0"/>
        <v>1</v>
      </c>
      <c r="S60" s="347" t="s">
        <v>1142</v>
      </c>
      <c r="T60" s="347"/>
      <c r="U60" s="347"/>
      <c r="V60" s="347" t="s">
        <v>1418</v>
      </c>
      <c r="W60" s="412" t="s">
        <v>1339</v>
      </c>
      <c r="Y60" s="378"/>
      <c r="AC60" s="346"/>
      <c r="AD60" s="346"/>
    </row>
    <row r="61" spans="1:30" s="140" customFormat="1" ht="51">
      <c r="A61" s="483"/>
      <c r="B61" s="483"/>
      <c r="C61" s="461"/>
      <c r="D61" s="349" t="s">
        <v>1576</v>
      </c>
      <c r="E61" s="437" t="s">
        <v>1401</v>
      </c>
      <c r="F61" s="348"/>
      <c r="G61" s="348"/>
      <c r="H61" s="348"/>
      <c r="I61" s="348">
        <v>1</v>
      </c>
      <c r="J61" s="348"/>
      <c r="K61" s="348"/>
      <c r="L61" s="348"/>
      <c r="M61" s="348"/>
      <c r="N61" s="348"/>
      <c r="O61" s="348"/>
      <c r="P61" s="348"/>
      <c r="Q61" s="348"/>
      <c r="R61" s="417">
        <f t="shared" si="0"/>
        <v>1</v>
      </c>
      <c r="S61" s="347" t="s">
        <v>1142</v>
      </c>
      <c r="T61" s="347" t="s">
        <v>1139</v>
      </c>
      <c r="U61" s="347"/>
      <c r="V61" s="347"/>
      <c r="W61" s="412" t="s">
        <v>1339</v>
      </c>
      <c r="Y61" s="378"/>
      <c r="AC61" s="346"/>
      <c r="AD61" s="346"/>
    </row>
    <row r="62" spans="1:30" s="140" customFormat="1" ht="51">
      <c r="A62" s="483"/>
      <c r="B62" s="483"/>
      <c r="C62" s="461"/>
      <c r="D62" s="349" t="s">
        <v>1577</v>
      </c>
      <c r="E62" s="437" t="s">
        <v>1383</v>
      </c>
      <c r="F62" s="348"/>
      <c r="G62" s="348"/>
      <c r="H62" s="348">
        <v>1</v>
      </c>
      <c r="I62" s="348"/>
      <c r="J62" s="348"/>
      <c r="K62" s="348"/>
      <c r="L62" s="348"/>
      <c r="M62" s="348"/>
      <c r="N62" s="348"/>
      <c r="O62" s="348"/>
      <c r="P62" s="348"/>
      <c r="Q62" s="348"/>
      <c r="R62" s="417">
        <f t="shared" si="0"/>
        <v>1</v>
      </c>
      <c r="S62" s="347" t="s">
        <v>1142</v>
      </c>
      <c r="T62" s="347" t="s">
        <v>1139</v>
      </c>
      <c r="U62" s="347"/>
      <c r="V62" s="347"/>
      <c r="W62" s="412" t="s">
        <v>1339</v>
      </c>
      <c r="Y62" s="378"/>
      <c r="AC62" s="346"/>
      <c r="AD62" s="346"/>
    </row>
    <row r="63" spans="1:30" s="140" customFormat="1" ht="51">
      <c r="A63" s="483"/>
      <c r="B63" s="483"/>
      <c r="C63" s="461"/>
      <c r="D63" s="349" t="s">
        <v>1578</v>
      </c>
      <c r="E63" s="438" t="s">
        <v>1402</v>
      </c>
      <c r="F63" s="348"/>
      <c r="G63" s="348"/>
      <c r="H63" s="348"/>
      <c r="I63" s="348"/>
      <c r="J63" s="348"/>
      <c r="K63" s="348">
        <v>1</v>
      </c>
      <c r="L63" s="348"/>
      <c r="M63" s="348"/>
      <c r="N63" s="348"/>
      <c r="O63" s="348"/>
      <c r="P63" s="348"/>
      <c r="Q63" s="348"/>
      <c r="R63" s="417">
        <f t="shared" si="0"/>
        <v>1</v>
      </c>
      <c r="S63" s="347" t="s">
        <v>1142</v>
      </c>
      <c r="T63" s="347" t="s">
        <v>1165</v>
      </c>
      <c r="U63" s="347"/>
      <c r="V63" s="347"/>
      <c r="W63" s="412" t="s">
        <v>1339</v>
      </c>
      <c r="Y63" s="378"/>
      <c r="AC63" s="346"/>
      <c r="AD63" s="346"/>
    </row>
    <row r="64" spans="1:30" s="140" customFormat="1" ht="25.5">
      <c r="A64" s="483"/>
      <c r="B64" s="483"/>
      <c r="C64" s="461"/>
      <c r="D64" s="349" t="s">
        <v>1579</v>
      </c>
      <c r="E64" s="438" t="s">
        <v>1403</v>
      </c>
      <c r="F64" s="348"/>
      <c r="G64" s="348"/>
      <c r="H64" s="348"/>
      <c r="I64" s="348"/>
      <c r="J64" s="348"/>
      <c r="K64" s="348">
        <v>1</v>
      </c>
      <c r="L64" s="348"/>
      <c r="M64" s="348"/>
      <c r="N64" s="348"/>
      <c r="O64" s="348"/>
      <c r="P64" s="348"/>
      <c r="Q64" s="348"/>
      <c r="R64" s="417">
        <f t="shared" si="0"/>
        <v>1</v>
      </c>
      <c r="S64" s="347" t="s">
        <v>1142</v>
      </c>
      <c r="T64" s="347" t="s">
        <v>1139</v>
      </c>
      <c r="U64" s="347"/>
      <c r="V64" s="347"/>
      <c r="W64" s="412" t="s">
        <v>1419</v>
      </c>
      <c r="Y64" s="378"/>
      <c r="AC64" s="346"/>
      <c r="AD64" s="346"/>
    </row>
    <row r="65" spans="1:30" s="140" customFormat="1" ht="25.5">
      <c r="A65" s="483"/>
      <c r="B65" s="483"/>
      <c r="C65" s="461"/>
      <c r="D65" s="349" t="s">
        <v>1580</v>
      </c>
      <c r="E65" s="438" t="s">
        <v>1404</v>
      </c>
      <c r="F65" s="348"/>
      <c r="G65" s="348"/>
      <c r="H65" s="348"/>
      <c r="I65" s="348"/>
      <c r="J65" s="348"/>
      <c r="K65" s="348"/>
      <c r="L65" s="348">
        <v>1</v>
      </c>
      <c r="M65" s="348">
        <v>1</v>
      </c>
      <c r="N65" s="348">
        <v>1</v>
      </c>
      <c r="O65" s="348">
        <v>1</v>
      </c>
      <c r="P65" s="348">
        <v>1</v>
      </c>
      <c r="Q65" s="348">
        <v>1</v>
      </c>
      <c r="R65" s="417">
        <f t="shared" si="0"/>
        <v>6</v>
      </c>
      <c r="S65" s="347" t="s">
        <v>1139</v>
      </c>
      <c r="T65" s="347"/>
      <c r="U65" s="347"/>
      <c r="V65" s="347"/>
      <c r="W65" s="412" t="s">
        <v>1419</v>
      </c>
      <c r="Y65" s="378"/>
      <c r="AC65" s="346"/>
      <c r="AD65" s="346"/>
    </row>
    <row r="66" spans="1:30" s="140" customFormat="1" ht="51">
      <c r="A66" s="483"/>
      <c r="B66" s="478"/>
      <c r="C66" s="462"/>
      <c r="D66" s="349" t="s">
        <v>1581</v>
      </c>
      <c r="E66" s="438" t="s">
        <v>1405</v>
      </c>
      <c r="F66" s="348"/>
      <c r="G66" s="348"/>
      <c r="H66" s="348"/>
      <c r="I66" s="348"/>
      <c r="J66" s="348"/>
      <c r="K66" s="348">
        <v>1</v>
      </c>
      <c r="L66" s="348"/>
      <c r="M66" s="348"/>
      <c r="N66" s="348"/>
      <c r="O66" s="348"/>
      <c r="P66" s="348"/>
      <c r="Q66" s="348"/>
      <c r="R66" s="417">
        <f t="shared" si="0"/>
        <v>1</v>
      </c>
      <c r="S66" s="347"/>
      <c r="T66" s="347"/>
      <c r="U66" s="347"/>
      <c r="V66" s="347"/>
      <c r="W66" s="412" t="s">
        <v>1339</v>
      </c>
      <c r="Y66" s="378"/>
      <c r="AC66" s="346"/>
      <c r="AD66" s="346"/>
    </row>
    <row r="67" spans="1:30" s="140" customFormat="1" ht="63.75">
      <c r="A67" s="483"/>
      <c r="B67" s="483" t="s">
        <v>1669</v>
      </c>
      <c r="C67" s="498"/>
      <c r="D67" s="349" t="s">
        <v>1582</v>
      </c>
      <c r="E67" s="438" t="s">
        <v>1406</v>
      </c>
      <c r="F67" s="348"/>
      <c r="G67" s="348"/>
      <c r="H67" s="348"/>
      <c r="I67" s="348"/>
      <c r="J67" s="348"/>
      <c r="K67" s="348"/>
      <c r="L67" s="348">
        <v>1</v>
      </c>
      <c r="M67" s="348"/>
      <c r="N67" s="348"/>
      <c r="O67" s="348"/>
      <c r="P67" s="348"/>
      <c r="Q67" s="348"/>
      <c r="R67" s="417">
        <f t="shared" si="0"/>
        <v>1</v>
      </c>
      <c r="S67" s="347" t="s">
        <v>1142</v>
      </c>
      <c r="T67" s="347"/>
      <c r="U67" s="347"/>
      <c r="V67" s="347"/>
      <c r="W67" s="412" t="s">
        <v>1420</v>
      </c>
      <c r="Y67" s="378"/>
      <c r="AC67" s="346"/>
      <c r="AD67" s="346"/>
    </row>
    <row r="68" spans="1:30" s="140" customFormat="1" ht="51">
      <c r="A68" s="483"/>
      <c r="B68" s="483"/>
      <c r="C68" s="498"/>
      <c r="D68" s="349" t="s">
        <v>1583</v>
      </c>
      <c r="E68" s="349" t="s">
        <v>1236</v>
      </c>
      <c r="F68" s="350">
        <v>1</v>
      </c>
      <c r="G68" s="350">
        <v>1</v>
      </c>
      <c r="H68" s="350">
        <v>1</v>
      </c>
      <c r="I68" s="350">
        <v>1</v>
      </c>
      <c r="J68" s="350">
        <v>1</v>
      </c>
      <c r="K68" s="350">
        <v>1</v>
      </c>
      <c r="L68" s="350">
        <v>1</v>
      </c>
      <c r="M68" s="350">
        <v>1</v>
      </c>
      <c r="N68" s="350">
        <v>1</v>
      </c>
      <c r="O68" s="350">
        <v>1</v>
      </c>
      <c r="P68" s="350">
        <v>1</v>
      </c>
      <c r="Q68" s="350">
        <v>1</v>
      </c>
      <c r="R68" s="417">
        <f t="shared" si="0"/>
        <v>12</v>
      </c>
      <c r="S68" s="347" t="s">
        <v>1162</v>
      </c>
      <c r="T68" s="347" t="s">
        <v>1165</v>
      </c>
      <c r="U68" s="347"/>
      <c r="V68" s="349"/>
      <c r="W68" s="412" t="s">
        <v>1339</v>
      </c>
      <c r="Y68" s="378"/>
      <c r="AC68" s="346"/>
      <c r="AD68" s="346"/>
    </row>
    <row r="69" spans="1:30" s="140" customFormat="1" ht="51">
      <c r="A69" s="483"/>
      <c r="B69" s="483"/>
      <c r="C69" s="498"/>
      <c r="D69" s="349" t="s">
        <v>1585</v>
      </c>
      <c r="E69" s="347" t="s">
        <v>1237</v>
      </c>
      <c r="F69" s="348">
        <v>1</v>
      </c>
      <c r="G69" s="348">
        <v>1</v>
      </c>
      <c r="H69" s="348">
        <v>1</v>
      </c>
      <c r="I69" s="348">
        <v>1</v>
      </c>
      <c r="J69" s="348">
        <v>1</v>
      </c>
      <c r="K69" s="348">
        <v>1</v>
      </c>
      <c r="L69" s="348">
        <v>1</v>
      </c>
      <c r="M69" s="348">
        <v>1</v>
      </c>
      <c r="N69" s="348">
        <v>1</v>
      </c>
      <c r="O69" s="348">
        <v>1</v>
      </c>
      <c r="P69" s="348">
        <v>1</v>
      </c>
      <c r="Q69" s="348">
        <v>1</v>
      </c>
      <c r="R69" s="417">
        <f t="shared" si="0"/>
        <v>12</v>
      </c>
      <c r="S69" s="347" t="s">
        <v>1139</v>
      </c>
      <c r="T69" s="347"/>
      <c r="U69" s="347"/>
      <c r="V69" s="347"/>
      <c r="W69" s="412" t="s">
        <v>1339</v>
      </c>
      <c r="Y69" s="378"/>
      <c r="AC69" s="346"/>
      <c r="AD69" s="346"/>
    </row>
    <row r="70" spans="1:30" s="140" customFormat="1" ht="38.25">
      <c r="A70" s="483"/>
      <c r="B70" s="483"/>
      <c r="C70" s="498"/>
      <c r="D70" s="349" t="s">
        <v>1584</v>
      </c>
      <c r="E70" s="349" t="s">
        <v>1238</v>
      </c>
      <c r="F70" s="350">
        <v>1</v>
      </c>
      <c r="G70" s="350">
        <v>1</v>
      </c>
      <c r="H70" s="350">
        <v>1</v>
      </c>
      <c r="I70" s="350">
        <v>1</v>
      </c>
      <c r="J70" s="350">
        <v>1</v>
      </c>
      <c r="K70" s="350">
        <v>1</v>
      </c>
      <c r="L70" s="350">
        <v>1</v>
      </c>
      <c r="M70" s="350">
        <v>1</v>
      </c>
      <c r="N70" s="350">
        <v>1</v>
      </c>
      <c r="O70" s="350">
        <v>1</v>
      </c>
      <c r="P70" s="350">
        <v>1</v>
      </c>
      <c r="Q70" s="350">
        <v>1</v>
      </c>
      <c r="R70" s="417">
        <f t="shared" si="0"/>
        <v>12</v>
      </c>
      <c r="S70" s="347" t="s">
        <v>1177</v>
      </c>
      <c r="T70" s="347" t="s">
        <v>1145</v>
      </c>
      <c r="U70" s="347"/>
      <c r="V70" s="349"/>
      <c r="W70" s="412" t="s">
        <v>1349</v>
      </c>
      <c r="Y70" s="378"/>
      <c r="AC70" s="346"/>
      <c r="AD70" s="346"/>
    </row>
    <row r="71" spans="1:30" s="140" customFormat="1" ht="57" customHeight="1">
      <c r="A71" s="483"/>
      <c r="B71" s="483"/>
      <c r="C71" s="498"/>
      <c r="D71" s="349" t="s">
        <v>1586</v>
      </c>
      <c r="E71" s="347" t="s">
        <v>1240</v>
      </c>
      <c r="F71" s="348">
        <v>1</v>
      </c>
      <c r="G71" s="348"/>
      <c r="H71" s="348"/>
      <c r="I71" s="348">
        <v>1</v>
      </c>
      <c r="J71" s="348"/>
      <c r="K71" s="348"/>
      <c r="L71" s="348">
        <v>1</v>
      </c>
      <c r="M71" s="348"/>
      <c r="N71" s="348"/>
      <c r="O71" s="348">
        <v>1</v>
      </c>
      <c r="P71" s="348"/>
      <c r="Q71" s="348"/>
      <c r="R71" s="417">
        <f t="shared" si="0"/>
        <v>4</v>
      </c>
      <c r="S71" s="347" t="s">
        <v>1139</v>
      </c>
      <c r="T71" s="347" t="s">
        <v>1139</v>
      </c>
      <c r="U71" s="347"/>
      <c r="V71" s="347"/>
      <c r="W71" s="412" t="s">
        <v>1339</v>
      </c>
      <c r="Y71" s="378"/>
      <c r="AC71" s="346"/>
      <c r="AD71" s="346"/>
    </row>
    <row r="72" spans="1:30" s="140" customFormat="1" ht="76.5">
      <c r="A72" s="483"/>
      <c r="B72" s="483"/>
      <c r="C72" s="498"/>
      <c r="D72" s="349" t="s">
        <v>1587</v>
      </c>
      <c r="E72" s="349" t="s">
        <v>1239</v>
      </c>
      <c r="F72" s="350"/>
      <c r="G72" s="350"/>
      <c r="H72" s="350"/>
      <c r="I72" s="350">
        <v>1</v>
      </c>
      <c r="J72" s="350"/>
      <c r="K72" s="350"/>
      <c r="L72" s="350"/>
      <c r="M72" s="350">
        <v>1</v>
      </c>
      <c r="N72" s="350"/>
      <c r="O72" s="350"/>
      <c r="P72" s="350"/>
      <c r="Q72" s="350">
        <v>1</v>
      </c>
      <c r="R72" s="417">
        <f t="shared" si="0"/>
        <v>3</v>
      </c>
      <c r="S72" s="347" t="s">
        <v>1142</v>
      </c>
      <c r="T72" s="347" t="s">
        <v>1165</v>
      </c>
      <c r="U72" s="347"/>
      <c r="V72" s="349"/>
      <c r="W72" s="412" t="s">
        <v>1278</v>
      </c>
      <c r="Y72" s="378"/>
      <c r="AC72" s="346"/>
      <c r="AD72" s="346"/>
    </row>
    <row r="73" spans="1:30" s="140" customFormat="1" ht="51">
      <c r="A73" s="483"/>
      <c r="B73" s="483"/>
      <c r="C73" s="498"/>
      <c r="D73" s="349" t="s">
        <v>1624</v>
      </c>
      <c r="E73" s="349" t="s">
        <v>1625</v>
      </c>
      <c r="F73" s="350"/>
      <c r="G73" s="350"/>
      <c r="H73" s="350"/>
      <c r="I73" s="350"/>
      <c r="J73" s="350"/>
      <c r="K73" s="350">
        <v>1</v>
      </c>
      <c r="L73" s="350"/>
      <c r="M73" s="350"/>
      <c r="N73" s="350">
        <v>1</v>
      </c>
      <c r="O73" s="350"/>
      <c r="P73" s="350"/>
      <c r="Q73" s="350"/>
      <c r="R73" s="417">
        <v>2</v>
      </c>
      <c r="S73" s="347" t="s">
        <v>1142</v>
      </c>
      <c r="T73" s="347" t="s">
        <v>1165</v>
      </c>
      <c r="U73" s="347"/>
      <c r="V73" s="349"/>
      <c r="W73" s="412"/>
      <c r="Y73" s="378"/>
      <c r="AC73" s="346"/>
      <c r="AD73" s="346"/>
    </row>
    <row r="74" spans="1:30" s="140" customFormat="1" ht="38.25">
      <c r="A74" s="483"/>
      <c r="B74" s="483"/>
      <c r="C74" s="498"/>
      <c r="D74" s="349" t="s">
        <v>1588</v>
      </c>
      <c r="E74" s="430" t="s">
        <v>1383</v>
      </c>
      <c r="F74" s="348"/>
      <c r="G74" s="348"/>
      <c r="H74" s="348">
        <v>1</v>
      </c>
      <c r="I74" s="348"/>
      <c r="J74" s="348"/>
      <c r="K74" s="348">
        <v>1</v>
      </c>
      <c r="L74" s="348"/>
      <c r="M74" s="348"/>
      <c r="N74" s="348">
        <v>1</v>
      </c>
      <c r="O74" s="348"/>
      <c r="P74" s="348"/>
      <c r="Q74" s="348">
        <v>1</v>
      </c>
      <c r="R74" s="417">
        <f t="shared" si="0"/>
        <v>4</v>
      </c>
      <c r="S74" s="347" t="s">
        <v>1142</v>
      </c>
      <c r="T74" s="347" t="s">
        <v>1139</v>
      </c>
      <c r="U74" s="347"/>
      <c r="V74" s="347"/>
      <c r="W74" s="411" t="s">
        <v>1278</v>
      </c>
      <c r="Y74" s="378"/>
      <c r="AC74" s="346"/>
      <c r="AD74" s="346"/>
    </row>
    <row r="75" spans="1:30" s="140" customFormat="1" ht="25.5">
      <c r="A75" s="483"/>
      <c r="B75" s="483"/>
      <c r="C75" s="498"/>
      <c r="D75" s="349" t="s">
        <v>1589</v>
      </c>
      <c r="E75" s="349" t="s">
        <v>1241</v>
      </c>
      <c r="F75" s="350">
        <v>1</v>
      </c>
      <c r="G75" s="350">
        <v>1</v>
      </c>
      <c r="H75" s="350">
        <v>1</v>
      </c>
      <c r="I75" s="350">
        <v>1</v>
      </c>
      <c r="J75" s="350">
        <v>1</v>
      </c>
      <c r="K75" s="350">
        <v>1</v>
      </c>
      <c r="L75" s="350">
        <v>1</v>
      </c>
      <c r="M75" s="350">
        <v>1</v>
      </c>
      <c r="N75" s="350">
        <v>1</v>
      </c>
      <c r="O75" s="350">
        <v>1</v>
      </c>
      <c r="P75" s="350">
        <v>1</v>
      </c>
      <c r="Q75" s="350">
        <v>1</v>
      </c>
      <c r="R75" s="417">
        <f t="shared" si="0"/>
        <v>12</v>
      </c>
      <c r="S75" s="347" t="s">
        <v>1142</v>
      </c>
      <c r="T75" s="347"/>
      <c r="U75" s="347"/>
      <c r="V75" s="349"/>
      <c r="W75" s="412" t="s">
        <v>1350</v>
      </c>
      <c r="Y75" s="378"/>
      <c r="AC75" s="346"/>
      <c r="AD75" s="346"/>
    </row>
    <row r="76" spans="1:30" s="140" customFormat="1" ht="76.5">
      <c r="A76" s="483"/>
      <c r="B76" s="483"/>
      <c r="C76" s="498"/>
      <c r="D76" s="349" t="s">
        <v>1590</v>
      </c>
      <c r="E76" s="428" t="s">
        <v>1242</v>
      </c>
      <c r="F76" s="348">
        <v>1</v>
      </c>
      <c r="G76" s="348">
        <v>1</v>
      </c>
      <c r="H76" s="348">
        <v>1</v>
      </c>
      <c r="I76" s="348">
        <v>1</v>
      </c>
      <c r="J76" s="348">
        <v>1</v>
      </c>
      <c r="K76" s="348">
        <v>1</v>
      </c>
      <c r="L76" s="348">
        <v>1</v>
      </c>
      <c r="M76" s="348">
        <v>1</v>
      </c>
      <c r="N76" s="348">
        <v>1</v>
      </c>
      <c r="O76" s="348">
        <v>1</v>
      </c>
      <c r="P76" s="348">
        <v>1</v>
      </c>
      <c r="Q76" s="348">
        <v>1</v>
      </c>
      <c r="R76" s="417">
        <f t="shared" si="0"/>
        <v>12</v>
      </c>
      <c r="S76" s="347" t="s">
        <v>1162</v>
      </c>
      <c r="T76" s="347"/>
      <c r="U76" s="347"/>
      <c r="V76" s="347"/>
      <c r="W76" s="412" t="s">
        <v>1351</v>
      </c>
      <c r="Y76" s="378"/>
      <c r="AC76" s="346"/>
      <c r="AD76" s="346"/>
    </row>
    <row r="77" spans="1:30" s="140" customFormat="1" ht="25.5">
      <c r="A77" s="483"/>
      <c r="B77" s="483"/>
      <c r="C77" s="498"/>
      <c r="D77" s="349" t="s">
        <v>1591</v>
      </c>
      <c r="E77" s="428" t="s">
        <v>1243</v>
      </c>
      <c r="F77" s="350"/>
      <c r="G77" s="350">
        <v>1</v>
      </c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417">
        <f t="shared" si="0"/>
        <v>1</v>
      </c>
      <c r="S77" s="347" t="s">
        <v>1139</v>
      </c>
      <c r="T77" s="347"/>
      <c r="U77" s="347"/>
      <c r="V77" s="349"/>
      <c r="W77" s="412" t="s">
        <v>1422</v>
      </c>
      <c r="Y77" s="378"/>
      <c r="AC77" s="346"/>
      <c r="AD77" s="346"/>
    </row>
    <row r="78" spans="1:30" s="140" customFormat="1" ht="38.25">
      <c r="A78" s="483"/>
      <c r="B78" s="483"/>
      <c r="C78" s="498"/>
      <c r="D78" s="349" t="s">
        <v>1592</v>
      </c>
      <c r="E78" s="349" t="s">
        <v>1384</v>
      </c>
      <c r="F78" s="350"/>
      <c r="G78" s="350"/>
      <c r="H78" s="350">
        <v>1</v>
      </c>
      <c r="I78" s="350">
        <v>1</v>
      </c>
      <c r="J78" s="350">
        <v>1</v>
      </c>
      <c r="K78" s="350">
        <v>1</v>
      </c>
      <c r="L78" s="350">
        <v>1</v>
      </c>
      <c r="M78" s="350">
        <v>1</v>
      </c>
      <c r="N78" s="350">
        <v>1</v>
      </c>
      <c r="O78" s="350">
        <v>1</v>
      </c>
      <c r="P78" s="350">
        <v>1</v>
      </c>
      <c r="Q78" s="350">
        <v>1</v>
      </c>
      <c r="R78" s="417">
        <f t="shared" si="0"/>
        <v>10</v>
      </c>
      <c r="S78" s="347" t="s">
        <v>1139</v>
      </c>
      <c r="T78" s="347"/>
      <c r="U78" s="347"/>
      <c r="V78" s="349"/>
      <c r="W78" s="412" t="s">
        <v>1422</v>
      </c>
      <c r="Y78" s="378"/>
      <c r="AC78" s="346"/>
      <c r="AD78" s="346"/>
    </row>
    <row r="79" spans="1:30" s="140" customFormat="1" ht="63.75">
      <c r="A79" s="483"/>
      <c r="B79" s="483"/>
      <c r="C79" s="498"/>
      <c r="D79" s="349" t="s">
        <v>1593</v>
      </c>
      <c r="E79" s="347" t="s">
        <v>1385</v>
      </c>
      <c r="F79" s="348">
        <v>1</v>
      </c>
      <c r="G79" s="348">
        <v>1</v>
      </c>
      <c r="H79" s="348">
        <v>1</v>
      </c>
      <c r="I79" s="348">
        <v>1</v>
      </c>
      <c r="J79" s="348">
        <v>1</v>
      </c>
      <c r="K79" s="348">
        <v>1</v>
      </c>
      <c r="L79" s="348">
        <v>1</v>
      </c>
      <c r="M79" s="348">
        <v>1</v>
      </c>
      <c r="N79" s="348">
        <v>1</v>
      </c>
      <c r="O79" s="348">
        <v>1</v>
      </c>
      <c r="P79" s="348">
        <v>1</v>
      </c>
      <c r="Q79" s="348">
        <v>1</v>
      </c>
      <c r="R79" s="417">
        <f t="shared" si="0"/>
        <v>12</v>
      </c>
      <c r="S79" s="347" t="s">
        <v>1162</v>
      </c>
      <c r="T79" s="347" t="s">
        <v>1139</v>
      </c>
      <c r="U79" s="347"/>
      <c r="V79" s="347"/>
      <c r="W79" s="411" t="s">
        <v>1340</v>
      </c>
      <c r="Y79" s="378"/>
      <c r="AC79" s="346"/>
      <c r="AD79" s="346"/>
    </row>
    <row r="80" spans="1:30" s="140" customFormat="1" ht="25.5">
      <c r="A80" s="483"/>
      <c r="B80" s="483"/>
      <c r="C80" s="498"/>
      <c r="D80" s="349" t="s">
        <v>1594</v>
      </c>
      <c r="E80" s="349" t="s">
        <v>1244</v>
      </c>
      <c r="F80" s="350"/>
      <c r="G80" s="350">
        <v>1</v>
      </c>
      <c r="H80" s="350"/>
      <c r="I80" s="350">
        <v>1</v>
      </c>
      <c r="J80" s="350"/>
      <c r="K80" s="350">
        <v>1</v>
      </c>
      <c r="L80" s="350"/>
      <c r="M80" s="350">
        <v>1</v>
      </c>
      <c r="N80" s="350"/>
      <c r="O80" s="350">
        <v>1</v>
      </c>
      <c r="P80" s="350"/>
      <c r="Q80" s="350">
        <v>1</v>
      </c>
      <c r="R80" s="417">
        <f t="shared" si="0"/>
        <v>6</v>
      </c>
      <c r="S80" s="347" t="s">
        <v>1142</v>
      </c>
      <c r="T80" s="347" t="s">
        <v>1165</v>
      </c>
      <c r="U80" s="347"/>
      <c r="V80" s="349"/>
      <c r="W80" s="412" t="s">
        <v>1507</v>
      </c>
      <c r="Y80" s="378"/>
      <c r="AC80" s="346"/>
      <c r="AD80" s="346"/>
    </row>
    <row r="81" spans="1:30" s="140" customFormat="1" ht="38.25">
      <c r="A81" s="483"/>
      <c r="B81" s="483"/>
      <c r="C81" s="499"/>
      <c r="D81" s="349" t="s">
        <v>1596</v>
      </c>
      <c r="E81" s="347" t="s">
        <v>1245</v>
      </c>
      <c r="F81" s="348">
        <v>1</v>
      </c>
      <c r="G81" s="348">
        <v>1</v>
      </c>
      <c r="H81" s="348">
        <v>1</v>
      </c>
      <c r="I81" s="348">
        <v>1</v>
      </c>
      <c r="J81" s="348">
        <v>1</v>
      </c>
      <c r="K81" s="348">
        <v>1</v>
      </c>
      <c r="L81" s="348">
        <v>1</v>
      </c>
      <c r="M81" s="348">
        <v>1</v>
      </c>
      <c r="N81" s="348">
        <v>1</v>
      </c>
      <c r="O81" s="348">
        <v>1</v>
      </c>
      <c r="P81" s="348">
        <v>1</v>
      </c>
      <c r="Q81" s="348">
        <v>1</v>
      </c>
      <c r="R81" s="417">
        <f t="shared" si="0"/>
        <v>12</v>
      </c>
      <c r="S81" s="347" t="s">
        <v>1139</v>
      </c>
      <c r="T81" s="347"/>
      <c r="U81" s="347"/>
      <c r="V81" s="347"/>
      <c r="W81" s="412" t="s">
        <v>1341</v>
      </c>
      <c r="Y81" s="378"/>
      <c r="AC81" s="346"/>
      <c r="AD81" s="346"/>
    </row>
    <row r="82" spans="1:30" s="140" customFormat="1" ht="89.25" customHeight="1">
      <c r="A82" s="483"/>
      <c r="B82" s="483"/>
      <c r="C82" s="421" t="s">
        <v>1566</v>
      </c>
      <c r="D82" s="347" t="s">
        <v>1626</v>
      </c>
      <c r="E82" s="349" t="s">
        <v>1246</v>
      </c>
      <c r="F82" s="350">
        <v>1</v>
      </c>
      <c r="G82" s="350"/>
      <c r="H82" s="350">
        <v>1</v>
      </c>
      <c r="I82" s="350"/>
      <c r="J82" s="350">
        <v>1</v>
      </c>
      <c r="K82" s="350"/>
      <c r="L82" s="350">
        <v>1</v>
      </c>
      <c r="M82" s="350"/>
      <c r="N82" s="350">
        <v>1</v>
      </c>
      <c r="O82" s="350"/>
      <c r="P82" s="350">
        <v>1</v>
      </c>
      <c r="Q82" s="350"/>
      <c r="R82" s="417">
        <f t="shared" si="0"/>
        <v>6</v>
      </c>
      <c r="S82" s="347" t="s">
        <v>1162</v>
      </c>
      <c r="T82" s="347"/>
      <c r="U82" s="347"/>
      <c r="V82" s="349"/>
      <c r="W82" s="412" t="s">
        <v>1498</v>
      </c>
      <c r="Y82" s="378"/>
      <c r="AC82" s="346"/>
      <c r="AD82" s="346"/>
    </row>
    <row r="83" spans="1:30" s="140" customFormat="1" ht="89.25" customHeight="1">
      <c r="A83" s="483"/>
      <c r="B83" s="483"/>
      <c r="C83" s="422"/>
      <c r="D83" s="347" t="s">
        <v>1627</v>
      </c>
      <c r="E83" s="349" t="s">
        <v>1248</v>
      </c>
      <c r="F83" s="350">
        <v>1</v>
      </c>
      <c r="G83" s="350">
        <v>1</v>
      </c>
      <c r="H83" s="350">
        <v>1</v>
      </c>
      <c r="I83" s="350">
        <v>1</v>
      </c>
      <c r="J83" s="350">
        <v>1</v>
      </c>
      <c r="K83" s="350">
        <v>1</v>
      </c>
      <c r="L83" s="350">
        <v>1</v>
      </c>
      <c r="M83" s="350">
        <v>1</v>
      </c>
      <c r="N83" s="350">
        <v>1</v>
      </c>
      <c r="O83" s="350">
        <v>1</v>
      </c>
      <c r="P83" s="350">
        <v>1</v>
      </c>
      <c r="Q83" s="350">
        <v>1</v>
      </c>
      <c r="R83" s="417">
        <v>12</v>
      </c>
      <c r="S83" s="347" t="s">
        <v>1139</v>
      </c>
      <c r="T83" s="347" t="s">
        <v>1145</v>
      </c>
      <c r="U83" s="347"/>
      <c r="V83" s="349"/>
      <c r="W83" s="412"/>
      <c r="Y83" s="378"/>
      <c r="AC83" s="346"/>
      <c r="AD83" s="346"/>
    </row>
    <row r="84" spans="1:30" s="140" customFormat="1" ht="38.25">
      <c r="A84" s="483"/>
      <c r="B84" s="478"/>
      <c r="C84" s="391"/>
      <c r="D84" s="347" t="s">
        <v>1628</v>
      </c>
      <c r="E84" s="347" t="s">
        <v>1247</v>
      </c>
      <c r="F84" s="348">
        <v>1</v>
      </c>
      <c r="G84" s="348">
        <v>1</v>
      </c>
      <c r="H84" s="348">
        <v>1</v>
      </c>
      <c r="I84" s="348">
        <v>1</v>
      </c>
      <c r="J84" s="348">
        <v>1</v>
      </c>
      <c r="K84" s="348">
        <v>1</v>
      </c>
      <c r="L84" s="348">
        <v>1</v>
      </c>
      <c r="M84" s="348">
        <v>1</v>
      </c>
      <c r="N84" s="348">
        <v>1</v>
      </c>
      <c r="O84" s="348">
        <v>1</v>
      </c>
      <c r="P84" s="348">
        <v>1</v>
      </c>
      <c r="Q84" s="348">
        <v>1</v>
      </c>
      <c r="R84" s="417">
        <f t="shared" si="0"/>
        <v>12</v>
      </c>
      <c r="S84" s="347" t="s">
        <v>1139</v>
      </c>
      <c r="T84" s="347"/>
      <c r="U84" s="347"/>
      <c r="V84" s="347"/>
      <c r="W84" s="412" t="s">
        <v>1341</v>
      </c>
      <c r="Y84" s="378"/>
      <c r="AC84" s="346"/>
      <c r="AD84" s="346"/>
    </row>
    <row r="85" spans="1:30" s="140" customFormat="1" ht="25.5">
      <c r="A85" s="483" t="s">
        <v>1154</v>
      </c>
      <c r="B85" s="496" t="s">
        <v>1185</v>
      </c>
      <c r="C85" s="477" t="s">
        <v>1629</v>
      </c>
      <c r="D85" s="347" t="s">
        <v>1630</v>
      </c>
      <c r="E85" s="347" t="s">
        <v>1386</v>
      </c>
      <c r="F85" s="348">
        <v>1</v>
      </c>
      <c r="G85" s="348"/>
      <c r="H85" s="348"/>
      <c r="I85" s="348"/>
      <c r="J85" s="348"/>
      <c r="K85" s="348"/>
      <c r="L85" s="348"/>
      <c r="M85" s="348"/>
      <c r="N85" s="348"/>
      <c r="O85" s="348"/>
      <c r="P85" s="348"/>
      <c r="Q85" s="348"/>
      <c r="R85" s="417">
        <f t="shared" si="0"/>
        <v>1</v>
      </c>
      <c r="S85" s="347" t="s">
        <v>1150</v>
      </c>
      <c r="T85" s="347" t="s">
        <v>1142</v>
      </c>
      <c r="U85" s="347"/>
      <c r="V85" s="347"/>
      <c r="W85" s="411" t="s">
        <v>1281</v>
      </c>
      <c r="Y85" s="378"/>
      <c r="AC85" s="346"/>
      <c r="AD85" s="346"/>
    </row>
    <row r="86" spans="1:30" s="140" customFormat="1" ht="25.5">
      <c r="A86" s="483"/>
      <c r="B86" s="496"/>
      <c r="C86" s="483"/>
      <c r="D86" s="347" t="s">
        <v>1424</v>
      </c>
      <c r="E86" s="349" t="s">
        <v>1249</v>
      </c>
      <c r="F86" s="350"/>
      <c r="G86" s="350"/>
      <c r="H86" s="350">
        <v>1</v>
      </c>
      <c r="I86" s="350"/>
      <c r="J86" s="350"/>
      <c r="K86" s="350">
        <v>1</v>
      </c>
      <c r="L86" s="350"/>
      <c r="M86" s="350"/>
      <c r="N86" s="350">
        <v>1</v>
      </c>
      <c r="O86" s="350"/>
      <c r="P86" s="350"/>
      <c r="Q86" s="350">
        <v>1</v>
      </c>
      <c r="R86" s="417">
        <f t="shared" si="0"/>
        <v>4</v>
      </c>
      <c r="S86" s="347" t="s">
        <v>1139</v>
      </c>
      <c r="T86" s="347"/>
      <c r="U86" s="347"/>
      <c r="V86" s="349"/>
      <c r="W86" s="411" t="s">
        <v>1281</v>
      </c>
      <c r="Y86" s="378"/>
      <c r="AC86" s="346"/>
      <c r="AD86" s="346"/>
    </row>
    <row r="87" spans="1:30" s="140" customFormat="1" ht="38.25" customHeight="1">
      <c r="A87" s="483"/>
      <c r="B87" s="458"/>
      <c r="C87" s="494" t="s">
        <v>1595</v>
      </c>
      <c r="D87" s="347" t="s">
        <v>1597</v>
      </c>
      <c r="E87" s="347" t="s">
        <v>1250</v>
      </c>
      <c r="F87" s="348"/>
      <c r="G87" s="348"/>
      <c r="H87" s="348">
        <v>1</v>
      </c>
      <c r="I87" s="348"/>
      <c r="J87" s="348"/>
      <c r="K87" s="348"/>
      <c r="L87" s="348"/>
      <c r="M87" s="348">
        <v>1</v>
      </c>
      <c r="N87" s="348"/>
      <c r="O87" s="348"/>
      <c r="P87" s="348"/>
      <c r="Q87" s="348"/>
      <c r="R87" s="417">
        <v>2</v>
      </c>
      <c r="S87" s="347" t="s">
        <v>1175</v>
      </c>
      <c r="T87" s="347"/>
      <c r="U87" s="347"/>
      <c r="V87" s="347"/>
      <c r="W87" s="411" t="s">
        <v>1281</v>
      </c>
      <c r="Y87" s="378"/>
      <c r="AC87" s="346"/>
      <c r="AD87" s="346"/>
    </row>
    <row r="88" spans="1:30" s="140" customFormat="1" ht="51" customHeight="1">
      <c r="A88" s="483"/>
      <c r="B88" s="477" t="s">
        <v>1186</v>
      </c>
      <c r="C88" s="494"/>
      <c r="D88" s="347" t="s">
        <v>1598</v>
      </c>
      <c r="E88" s="349" t="s">
        <v>1251</v>
      </c>
      <c r="F88" s="350">
        <v>1</v>
      </c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417">
        <f t="shared" si="0"/>
        <v>1</v>
      </c>
      <c r="S88" s="347"/>
      <c r="T88" s="347"/>
      <c r="U88" s="347"/>
      <c r="V88" s="349" t="s">
        <v>1387</v>
      </c>
      <c r="W88" s="411" t="s">
        <v>1281</v>
      </c>
      <c r="Y88" s="378"/>
      <c r="AC88" s="346"/>
      <c r="AD88" s="346"/>
    </row>
    <row r="89" spans="1:30" s="140" customFormat="1" ht="25.5">
      <c r="A89" s="483"/>
      <c r="B89" s="483"/>
      <c r="C89" s="494"/>
      <c r="D89" s="347" t="s">
        <v>1599</v>
      </c>
      <c r="E89" s="347" t="s">
        <v>1252</v>
      </c>
      <c r="F89" s="348"/>
      <c r="G89" s="348"/>
      <c r="H89" s="348"/>
      <c r="I89" s="348"/>
      <c r="J89" s="348"/>
      <c r="K89" s="348"/>
      <c r="L89" s="348"/>
      <c r="M89" s="348"/>
      <c r="N89" s="348"/>
      <c r="O89" s="348"/>
      <c r="P89" s="348">
        <v>1</v>
      </c>
      <c r="Q89" s="348"/>
      <c r="R89" s="417">
        <f t="shared" si="0"/>
        <v>1</v>
      </c>
      <c r="S89" s="347"/>
      <c r="T89" s="347"/>
      <c r="U89" s="347"/>
      <c r="V89" s="347" t="s">
        <v>1388</v>
      </c>
      <c r="W89" s="411" t="s">
        <v>1281</v>
      </c>
      <c r="Y89" s="378"/>
      <c r="AC89" s="346"/>
      <c r="AD89" s="346"/>
    </row>
    <row r="90" spans="1:30" s="140" customFormat="1" ht="25.5">
      <c r="A90" s="478"/>
      <c r="B90" s="478"/>
      <c r="C90" s="494"/>
      <c r="D90" s="347" t="s">
        <v>1600</v>
      </c>
      <c r="E90" s="349" t="s">
        <v>1253</v>
      </c>
      <c r="F90" s="350">
        <v>1</v>
      </c>
      <c r="G90" s="350">
        <v>1</v>
      </c>
      <c r="H90" s="350">
        <v>1</v>
      </c>
      <c r="I90" s="350">
        <v>1</v>
      </c>
      <c r="J90" s="350">
        <v>1</v>
      </c>
      <c r="K90" s="350">
        <v>1</v>
      </c>
      <c r="L90" s="350">
        <v>1</v>
      </c>
      <c r="M90" s="350">
        <v>1</v>
      </c>
      <c r="N90" s="350">
        <v>1</v>
      </c>
      <c r="O90" s="350">
        <v>1</v>
      </c>
      <c r="P90" s="350">
        <v>1</v>
      </c>
      <c r="Q90" s="350">
        <v>1</v>
      </c>
      <c r="R90" s="417">
        <f t="shared" si="0"/>
        <v>12</v>
      </c>
      <c r="S90" s="347" t="s">
        <v>1139</v>
      </c>
      <c r="T90" s="347"/>
      <c r="U90" s="347"/>
      <c r="V90" s="349"/>
      <c r="W90" s="411" t="s">
        <v>1281</v>
      </c>
      <c r="Y90" s="378"/>
      <c r="AC90" s="346"/>
      <c r="AD90" s="346"/>
    </row>
    <row r="91" spans="1:30" s="140" customFormat="1" ht="204" customHeight="1">
      <c r="A91" s="489" t="s">
        <v>1157</v>
      </c>
      <c r="B91" s="421" t="s">
        <v>1166</v>
      </c>
      <c r="C91" s="419" t="s">
        <v>1254</v>
      </c>
      <c r="D91" s="349" t="s">
        <v>1426</v>
      </c>
      <c r="E91" s="347" t="s">
        <v>1255</v>
      </c>
      <c r="F91" s="348"/>
      <c r="G91" s="348"/>
      <c r="H91" s="348">
        <v>1</v>
      </c>
      <c r="I91" s="348"/>
      <c r="J91" s="348"/>
      <c r="K91" s="348">
        <v>1</v>
      </c>
      <c r="L91" s="348"/>
      <c r="M91" s="348"/>
      <c r="N91" s="348">
        <v>1</v>
      </c>
      <c r="O91" s="348"/>
      <c r="P91" s="348"/>
      <c r="Q91" s="348">
        <v>1</v>
      </c>
      <c r="R91" s="417">
        <f t="shared" si="0"/>
        <v>4</v>
      </c>
      <c r="S91" s="347" t="s">
        <v>1162</v>
      </c>
      <c r="T91" s="347"/>
      <c r="U91" s="347"/>
      <c r="V91" s="347"/>
      <c r="W91" s="411" t="s">
        <v>1508</v>
      </c>
      <c r="Y91" s="378"/>
      <c r="AC91" s="346"/>
      <c r="AD91" s="346"/>
    </row>
    <row r="92" spans="1:30" s="140" customFormat="1" ht="89.25">
      <c r="A92" s="490"/>
      <c r="B92" s="391"/>
      <c r="C92" s="442" t="s">
        <v>1601</v>
      </c>
      <c r="D92" s="442" t="s">
        <v>1427</v>
      </c>
      <c r="E92" s="444" t="s">
        <v>1256</v>
      </c>
      <c r="F92" s="348">
        <v>1</v>
      </c>
      <c r="G92" s="348"/>
      <c r="H92" s="348">
        <v>1</v>
      </c>
      <c r="I92" s="348">
        <v>1</v>
      </c>
      <c r="J92" s="348">
        <v>1</v>
      </c>
      <c r="K92" s="348">
        <v>1</v>
      </c>
      <c r="L92" s="348">
        <v>1</v>
      </c>
      <c r="M92" s="348">
        <v>1</v>
      </c>
      <c r="N92" s="348">
        <v>1</v>
      </c>
      <c r="O92" s="348">
        <v>1</v>
      </c>
      <c r="P92" s="348">
        <v>1</v>
      </c>
      <c r="Q92" s="348">
        <v>1</v>
      </c>
      <c r="R92" s="417">
        <f t="shared" si="0"/>
        <v>11</v>
      </c>
      <c r="S92" s="347" t="s">
        <v>1142</v>
      </c>
      <c r="T92" s="347" t="s">
        <v>1150</v>
      </c>
      <c r="U92" s="347"/>
      <c r="V92" s="347" t="s">
        <v>1631</v>
      </c>
      <c r="W92" s="411" t="s">
        <v>1428</v>
      </c>
      <c r="X92" s="140" t="s">
        <v>1621</v>
      </c>
      <c r="Y92" s="378"/>
      <c r="AC92" s="346"/>
      <c r="AD92" s="346"/>
    </row>
    <row r="93" spans="1:30" s="140" customFormat="1" ht="76.7" customHeight="1">
      <c r="A93" s="389" t="s">
        <v>1158</v>
      </c>
      <c r="B93" s="477" t="s">
        <v>1188</v>
      </c>
      <c r="C93" s="421" t="s">
        <v>1604</v>
      </c>
      <c r="D93" s="347" t="s">
        <v>1602</v>
      </c>
      <c r="E93" s="349" t="s">
        <v>1257</v>
      </c>
      <c r="F93" s="350">
        <v>1</v>
      </c>
      <c r="G93" s="350">
        <v>1</v>
      </c>
      <c r="H93" s="350">
        <v>1</v>
      </c>
      <c r="I93" s="350">
        <v>1</v>
      </c>
      <c r="J93" s="350">
        <v>1</v>
      </c>
      <c r="K93" s="350">
        <v>1</v>
      </c>
      <c r="L93" s="350">
        <v>1</v>
      </c>
      <c r="M93" s="350">
        <v>1</v>
      </c>
      <c r="N93" s="350">
        <v>1</v>
      </c>
      <c r="O93" s="350">
        <v>1</v>
      </c>
      <c r="P93" s="350">
        <v>1</v>
      </c>
      <c r="Q93" s="350">
        <v>1</v>
      </c>
      <c r="R93" s="417">
        <f t="shared" si="0"/>
        <v>12</v>
      </c>
      <c r="S93" s="347" t="s">
        <v>1162</v>
      </c>
      <c r="T93" s="347"/>
      <c r="U93" s="347"/>
      <c r="V93" s="349"/>
      <c r="W93" s="412" t="s">
        <v>1353</v>
      </c>
      <c r="Y93" s="378"/>
      <c r="AC93" s="346"/>
      <c r="AD93" s="346"/>
    </row>
    <row r="94" spans="1:30" s="140" customFormat="1" ht="63.75">
      <c r="A94" s="390"/>
      <c r="B94" s="478"/>
      <c r="C94" s="421" t="s">
        <v>1609</v>
      </c>
      <c r="D94" s="349" t="s">
        <v>1603</v>
      </c>
      <c r="E94" s="347" t="s">
        <v>1258</v>
      </c>
      <c r="F94" s="348"/>
      <c r="G94" s="348"/>
      <c r="H94" s="348">
        <v>1</v>
      </c>
      <c r="I94" s="348"/>
      <c r="J94" s="348"/>
      <c r="K94" s="348">
        <v>1</v>
      </c>
      <c r="L94" s="348"/>
      <c r="M94" s="348"/>
      <c r="N94" s="348">
        <v>1</v>
      </c>
      <c r="O94" s="348"/>
      <c r="P94" s="348"/>
      <c r="Q94" s="348"/>
      <c r="R94" s="417">
        <f t="shared" si="0"/>
        <v>3</v>
      </c>
      <c r="S94" s="347" t="s">
        <v>1142</v>
      </c>
      <c r="T94" s="347" t="s">
        <v>1165</v>
      </c>
      <c r="U94" s="347"/>
      <c r="V94" s="347"/>
      <c r="W94" s="412" t="s">
        <v>1353</v>
      </c>
      <c r="Y94" s="378"/>
      <c r="AC94" s="346"/>
      <c r="AD94" s="346"/>
    </row>
    <row r="95" spans="1:30" s="140" customFormat="1" ht="51">
      <c r="A95" s="411" t="s">
        <v>1632</v>
      </c>
      <c r="B95" s="459" t="s">
        <v>1223</v>
      </c>
      <c r="C95" s="422" t="s">
        <v>1633</v>
      </c>
      <c r="D95" s="349" t="s">
        <v>1617</v>
      </c>
      <c r="E95" s="347" t="s">
        <v>1634</v>
      </c>
      <c r="F95" s="348">
        <v>1</v>
      </c>
      <c r="G95" s="348"/>
      <c r="H95" s="348"/>
      <c r="I95" s="348">
        <v>1</v>
      </c>
      <c r="J95" s="348"/>
      <c r="K95" s="348"/>
      <c r="L95" s="348">
        <v>1</v>
      </c>
      <c r="M95" s="348"/>
      <c r="N95" s="348"/>
      <c r="O95" s="348">
        <v>1</v>
      </c>
      <c r="P95" s="348"/>
      <c r="Q95" s="348"/>
      <c r="R95" s="417">
        <v>4</v>
      </c>
      <c r="S95" s="347" t="s">
        <v>1177</v>
      </c>
      <c r="T95" s="347"/>
      <c r="U95" s="347"/>
      <c r="V95" s="347" t="s">
        <v>1635</v>
      </c>
      <c r="W95" s="412" t="s">
        <v>1636</v>
      </c>
      <c r="Y95" s="378"/>
      <c r="AC95" s="346"/>
      <c r="AD95" s="346"/>
    </row>
    <row r="96" spans="1:30" s="140" customFormat="1" ht="104.25" customHeight="1">
      <c r="A96" s="390" t="s">
        <v>1164</v>
      </c>
      <c r="B96" s="477" t="s">
        <v>1192</v>
      </c>
      <c r="C96" s="463" t="s">
        <v>1605</v>
      </c>
      <c r="D96" s="349" t="s">
        <v>1606</v>
      </c>
      <c r="E96" s="347" t="s">
        <v>1259</v>
      </c>
      <c r="F96" s="348"/>
      <c r="G96" s="348">
        <v>1</v>
      </c>
      <c r="H96" s="348"/>
      <c r="I96" s="348">
        <v>1</v>
      </c>
      <c r="J96" s="348"/>
      <c r="K96" s="348">
        <v>1</v>
      </c>
      <c r="L96" s="348"/>
      <c r="M96" s="348">
        <v>1</v>
      </c>
      <c r="N96" s="348"/>
      <c r="O96" s="348">
        <v>1</v>
      </c>
      <c r="P96" s="348"/>
      <c r="Q96" s="348">
        <v>1</v>
      </c>
      <c r="R96" s="417">
        <f t="shared" ref="R96:R123" si="1">SUM(F96:Q96)</f>
        <v>6</v>
      </c>
      <c r="S96" s="347" t="s">
        <v>1139</v>
      </c>
      <c r="T96" s="347"/>
      <c r="U96" s="347"/>
      <c r="V96" s="347"/>
      <c r="W96" s="411" t="s">
        <v>1354</v>
      </c>
      <c r="Y96" s="378"/>
      <c r="AC96" s="346"/>
      <c r="AD96" s="346"/>
    </row>
    <row r="97" spans="1:30" s="140" customFormat="1" ht="102.2" customHeight="1">
      <c r="A97" s="390"/>
      <c r="B97" s="483"/>
      <c r="C97" s="463"/>
      <c r="D97" s="349" t="s">
        <v>1607</v>
      </c>
      <c r="E97" s="448" t="s">
        <v>1260</v>
      </c>
      <c r="F97" s="350"/>
      <c r="G97" s="350">
        <v>1</v>
      </c>
      <c r="H97" s="350"/>
      <c r="I97" s="350">
        <v>1</v>
      </c>
      <c r="J97" s="350"/>
      <c r="K97" s="350">
        <v>1</v>
      </c>
      <c r="L97" s="350"/>
      <c r="M97" s="350">
        <v>1</v>
      </c>
      <c r="N97" s="350"/>
      <c r="O97" s="350">
        <v>1</v>
      </c>
      <c r="P97" s="350"/>
      <c r="Q97" s="350">
        <v>1</v>
      </c>
      <c r="R97" s="417">
        <f t="shared" si="1"/>
        <v>6</v>
      </c>
      <c r="S97" s="347" t="s">
        <v>1139</v>
      </c>
      <c r="T97" s="347"/>
      <c r="U97" s="347"/>
      <c r="V97" s="349"/>
      <c r="W97" s="411" t="s">
        <v>1355</v>
      </c>
      <c r="Y97" s="378"/>
      <c r="AC97" s="346"/>
      <c r="AD97" s="346"/>
    </row>
    <row r="98" spans="1:30" s="140" customFormat="1" ht="74.099999999999994" customHeight="1">
      <c r="A98" s="390"/>
      <c r="B98" s="478"/>
      <c r="C98" s="464"/>
      <c r="D98" s="349" t="s">
        <v>1608</v>
      </c>
      <c r="E98" s="439" t="s">
        <v>1261</v>
      </c>
      <c r="F98" s="348">
        <v>1</v>
      </c>
      <c r="G98" s="348">
        <v>1</v>
      </c>
      <c r="H98" s="348">
        <v>1</v>
      </c>
      <c r="I98" s="348">
        <v>1</v>
      </c>
      <c r="J98" s="348">
        <v>1</v>
      </c>
      <c r="K98" s="348">
        <v>1</v>
      </c>
      <c r="L98" s="348">
        <v>1</v>
      </c>
      <c r="M98" s="348">
        <v>1</v>
      </c>
      <c r="N98" s="348">
        <v>1</v>
      </c>
      <c r="O98" s="348">
        <v>1</v>
      </c>
      <c r="P98" s="348">
        <v>1</v>
      </c>
      <c r="Q98" s="348">
        <v>1</v>
      </c>
      <c r="R98" s="417">
        <f t="shared" si="1"/>
        <v>12</v>
      </c>
      <c r="S98" s="347" t="s">
        <v>1139</v>
      </c>
      <c r="T98" s="347"/>
      <c r="U98" s="347"/>
      <c r="V98" s="347"/>
      <c r="W98" s="411" t="s">
        <v>1354</v>
      </c>
      <c r="Y98" s="378"/>
      <c r="AC98" s="346"/>
      <c r="AD98" s="346"/>
    </row>
    <row r="99" spans="1:30" s="140" customFormat="1" ht="59.65" customHeight="1">
      <c r="A99" s="390"/>
      <c r="B99" s="477" t="s">
        <v>1188</v>
      </c>
      <c r="C99" s="497" t="s">
        <v>1610</v>
      </c>
      <c r="D99" s="349" t="s">
        <v>1611</v>
      </c>
      <c r="E99" s="349" t="s">
        <v>1262</v>
      </c>
      <c r="F99" s="350"/>
      <c r="G99" s="350">
        <v>1</v>
      </c>
      <c r="H99" s="350"/>
      <c r="I99" s="350">
        <v>1</v>
      </c>
      <c r="J99" s="350"/>
      <c r="K99" s="350">
        <v>1</v>
      </c>
      <c r="L99" s="350"/>
      <c r="M99" s="350">
        <v>1</v>
      </c>
      <c r="N99" s="350"/>
      <c r="O99" s="350">
        <v>1</v>
      </c>
      <c r="P99" s="350"/>
      <c r="Q99" s="350">
        <v>1</v>
      </c>
      <c r="R99" s="417">
        <f t="shared" si="1"/>
        <v>6</v>
      </c>
      <c r="S99" s="347" t="s">
        <v>1139</v>
      </c>
      <c r="T99" s="347"/>
      <c r="U99" s="347"/>
      <c r="V99" s="349"/>
      <c r="W99" s="412" t="s">
        <v>1356</v>
      </c>
      <c r="Y99" s="378"/>
      <c r="AC99" s="346"/>
      <c r="AD99" s="346"/>
    </row>
    <row r="100" spans="1:30" s="140" customFormat="1" ht="51">
      <c r="A100" s="390"/>
      <c r="B100" s="483"/>
      <c r="C100" s="498"/>
      <c r="D100" s="349" t="s">
        <v>1613</v>
      </c>
      <c r="E100" s="448" t="s">
        <v>1263</v>
      </c>
      <c r="F100" s="350"/>
      <c r="G100" s="350">
        <v>1</v>
      </c>
      <c r="H100" s="350"/>
      <c r="I100" s="350">
        <v>1</v>
      </c>
      <c r="J100" s="350"/>
      <c r="K100" s="350">
        <v>1</v>
      </c>
      <c r="L100" s="350"/>
      <c r="M100" s="350">
        <v>1</v>
      </c>
      <c r="N100" s="350"/>
      <c r="O100" s="350">
        <v>1</v>
      </c>
      <c r="P100" s="350"/>
      <c r="Q100" s="350">
        <v>1</v>
      </c>
      <c r="R100" s="417">
        <f t="shared" si="1"/>
        <v>6</v>
      </c>
      <c r="S100" s="347" t="s">
        <v>1139</v>
      </c>
      <c r="T100" s="347"/>
      <c r="U100" s="347"/>
      <c r="V100" s="349"/>
      <c r="W100" s="412" t="s">
        <v>1357</v>
      </c>
      <c r="Y100" s="378"/>
      <c r="AC100" s="346"/>
      <c r="AD100" s="346"/>
    </row>
    <row r="101" spans="1:30" s="140" customFormat="1" ht="38.25" customHeight="1">
      <c r="A101" s="389" t="s">
        <v>1164</v>
      </c>
      <c r="B101" s="483"/>
      <c r="C101" s="498"/>
      <c r="D101" s="347" t="s">
        <v>1612</v>
      </c>
      <c r="E101" s="349" t="s">
        <v>1264</v>
      </c>
      <c r="F101" s="350"/>
      <c r="G101" s="350"/>
      <c r="H101" s="350"/>
      <c r="I101" s="350">
        <v>1</v>
      </c>
      <c r="J101" s="350"/>
      <c r="K101" s="350"/>
      <c r="L101" s="350"/>
      <c r="M101" s="350">
        <v>1</v>
      </c>
      <c r="N101" s="350"/>
      <c r="O101" s="350"/>
      <c r="P101" s="350"/>
      <c r="Q101" s="350"/>
      <c r="R101" s="417">
        <f t="shared" si="1"/>
        <v>2</v>
      </c>
      <c r="S101" s="347" t="s">
        <v>1139</v>
      </c>
      <c r="T101" s="347"/>
      <c r="U101" s="347"/>
      <c r="V101" s="349"/>
      <c r="W101" s="412" t="s">
        <v>1507</v>
      </c>
      <c r="Y101" s="378"/>
      <c r="AC101" s="346"/>
      <c r="AD101" s="346"/>
    </row>
    <row r="102" spans="1:30" s="140" customFormat="1" ht="38.25">
      <c r="A102" s="390"/>
      <c r="B102" s="483"/>
      <c r="C102" s="498"/>
      <c r="D102" s="349" t="s">
        <v>1614</v>
      </c>
      <c r="E102" s="347" t="s">
        <v>1265</v>
      </c>
      <c r="F102" s="348"/>
      <c r="G102" s="348"/>
      <c r="H102" s="348">
        <v>1</v>
      </c>
      <c r="I102" s="348"/>
      <c r="J102" s="348"/>
      <c r="K102" s="348"/>
      <c r="L102" s="348"/>
      <c r="M102" s="348"/>
      <c r="N102" s="348"/>
      <c r="O102" s="348"/>
      <c r="P102" s="348"/>
      <c r="Q102" s="348"/>
      <c r="R102" s="417">
        <f t="shared" si="1"/>
        <v>1</v>
      </c>
      <c r="S102" s="347" t="s">
        <v>1142</v>
      </c>
      <c r="T102" s="347"/>
      <c r="U102" s="347"/>
      <c r="V102" s="347"/>
      <c r="W102" s="412" t="s">
        <v>1356</v>
      </c>
      <c r="Y102" s="378"/>
      <c r="AC102" s="346"/>
      <c r="AD102" s="346"/>
    </row>
    <row r="103" spans="1:30" s="140" customFormat="1" ht="63.75" customHeight="1">
      <c r="A103" s="390"/>
      <c r="B103" s="483"/>
      <c r="C103" s="499"/>
      <c r="D103" s="347" t="s">
        <v>1615</v>
      </c>
      <c r="E103" s="349" t="s">
        <v>1266</v>
      </c>
      <c r="F103" s="350"/>
      <c r="G103" s="350"/>
      <c r="H103" s="350">
        <v>1</v>
      </c>
      <c r="I103" s="350"/>
      <c r="J103" s="350"/>
      <c r="K103" s="350">
        <v>1</v>
      </c>
      <c r="L103" s="350"/>
      <c r="M103" s="350"/>
      <c r="N103" s="350">
        <v>1</v>
      </c>
      <c r="O103" s="350"/>
      <c r="P103" s="350"/>
      <c r="Q103" s="350">
        <v>1</v>
      </c>
      <c r="R103" s="417">
        <f t="shared" si="1"/>
        <v>4</v>
      </c>
      <c r="S103" s="347" t="s">
        <v>1142</v>
      </c>
      <c r="T103" s="347" t="s">
        <v>1165</v>
      </c>
      <c r="U103" s="347"/>
      <c r="V103" s="349"/>
      <c r="W103" s="412" t="s">
        <v>1358</v>
      </c>
      <c r="Y103" s="378"/>
      <c r="AC103" s="346"/>
      <c r="AD103" s="346"/>
    </row>
    <row r="104" spans="1:30" s="140" customFormat="1" ht="25.5">
      <c r="A104" s="390"/>
      <c r="B104" s="483"/>
      <c r="C104" s="477" t="s">
        <v>1637</v>
      </c>
      <c r="D104" s="347" t="s">
        <v>1619</v>
      </c>
      <c r="E104" s="347" t="s">
        <v>1267</v>
      </c>
      <c r="F104" s="348"/>
      <c r="G104" s="348"/>
      <c r="H104" s="348"/>
      <c r="I104" s="348">
        <v>1</v>
      </c>
      <c r="J104" s="348"/>
      <c r="K104" s="348"/>
      <c r="L104" s="348"/>
      <c r="M104" s="348"/>
      <c r="N104" s="348">
        <v>1</v>
      </c>
      <c r="O104" s="348"/>
      <c r="P104" s="348"/>
      <c r="Q104" s="348"/>
      <c r="R104" s="417">
        <f t="shared" si="1"/>
        <v>2</v>
      </c>
      <c r="S104" s="347" t="s">
        <v>1139</v>
      </c>
      <c r="T104" s="347"/>
      <c r="U104" s="347"/>
      <c r="V104" s="347"/>
      <c r="W104" s="411" t="s">
        <v>1506</v>
      </c>
      <c r="Y104" s="378"/>
      <c r="AC104" s="346"/>
      <c r="AD104" s="346"/>
    </row>
    <row r="105" spans="1:30" s="140" customFormat="1" ht="51">
      <c r="A105" s="422"/>
      <c r="B105" s="478"/>
      <c r="C105" s="478"/>
      <c r="D105" s="347" t="s">
        <v>1620</v>
      </c>
      <c r="E105" s="347" t="s">
        <v>1638</v>
      </c>
      <c r="F105" s="348"/>
      <c r="G105" s="348"/>
      <c r="H105" s="348"/>
      <c r="I105" s="348"/>
      <c r="J105" s="348">
        <v>1</v>
      </c>
      <c r="K105" s="348"/>
      <c r="L105" s="348"/>
      <c r="M105" s="348"/>
      <c r="N105" s="348"/>
      <c r="O105" s="348"/>
      <c r="P105" s="348"/>
      <c r="Q105" s="348"/>
      <c r="R105" s="417">
        <v>1</v>
      </c>
      <c r="S105" s="347" t="s">
        <v>1142</v>
      </c>
      <c r="T105" s="347" t="s">
        <v>1165</v>
      </c>
      <c r="U105" s="347"/>
      <c r="V105" s="347"/>
      <c r="W105" s="411" t="s">
        <v>1639</v>
      </c>
      <c r="Y105" s="378"/>
      <c r="AC105" s="346"/>
      <c r="AD105" s="346"/>
    </row>
    <row r="106" spans="1:30" s="140" customFormat="1" ht="63.75" customHeight="1">
      <c r="A106" s="390"/>
      <c r="B106" s="477" t="s">
        <v>1190</v>
      </c>
      <c r="C106" s="477" t="s">
        <v>1616</v>
      </c>
      <c r="D106" s="349" t="s">
        <v>1617</v>
      </c>
      <c r="E106" s="457" t="s">
        <v>1269</v>
      </c>
      <c r="F106" s="348">
        <v>1</v>
      </c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417">
        <f t="shared" si="1"/>
        <v>1</v>
      </c>
      <c r="S106" s="347"/>
      <c r="T106" s="347"/>
      <c r="U106" s="347"/>
      <c r="V106" s="347" t="s">
        <v>1389</v>
      </c>
      <c r="W106" s="411" t="s">
        <v>1359</v>
      </c>
      <c r="Y106" s="378"/>
      <c r="AC106" s="346"/>
      <c r="AD106" s="346"/>
    </row>
    <row r="107" spans="1:30" s="140" customFormat="1" ht="25.5">
      <c r="A107" s="390"/>
      <c r="B107" s="483"/>
      <c r="C107" s="483"/>
      <c r="D107" s="349" t="s">
        <v>1429</v>
      </c>
      <c r="E107" s="457" t="s">
        <v>1270</v>
      </c>
      <c r="F107" s="348"/>
      <c r="G107" s="348">
        <v>1</v>
      </c>
      <c r="H107" s="348"/>
      <c r="I107" s="348">
        <v>1</v>
      </c>
      <c r="J107" s="348"/>
      <c r="K107" s="348">
        <v>1</v>
      </c>
      <c r="L107" s="348"/>
      <c r="M107" s="348">
        <v>1</v>
      </c>
      <c r="N107" s="348"/>
      <c r="O107" s="348">
        <v>1</v>
      </c>
      <c r="P107" s="348"/>
      <c r="Q107" s="348">
        <v>1</v>
      </c>
      <c r="R107" s="417">
        <f t="shared" si="1"/>
        <v>6</v>
      </c>
      <c r="S107" s="347" t="s">
        <v>1167</v>
      </c>
      <c r="T107" s="347"/>
      <c r="U107" s="347"/>
      <c r="V107" s="347"/>
      <c r="W107" s="411" t="s">
        <v>1359</v>
      </c>
      <c r="Y107" s="378"/>
      <c r="AC107" s="346"/>
      <c r="AD107" s="346"/>
    </row>
    <row r="108" spans="1:30" s="140" customFormat="1" ht="204" customHeight="1">
      <c r="A108" s="390"/>
      <c r="B108" s="477" t="s">
        <v>1188</v>
      </c>
      <c r="C108" s="495" t="s">
        <v>1618</v>
      </c>
      <c r="D108" s="347" t="s">
        <v>1619</v>
      </c>
      <c r="E108" s="349" t="s">
        <v>1272</v>
      </c>
      <c r="F108" s="350">
        <v>1</v>
      </c>
      <c r="G108" s="350"/>
      <c r="H108" s="350"/>
      <c r="I108" s="350"/>
      <c r="J108" s="350">
        <v>1</v>
      </c>
      <c r="K108" s="350"/>
      <c r="L108" s="350"/>
      <c r="M108" s="350"/>
      <c r="N108" s="350">
        <v>1</v>
      </c>
      <c r="O108" s="350"/>
      <c r="P108" s="350"/>
      <c r="Q108" s="350"/>
      <c r="R108" s="417">
        <f t="shared" si="1"/>
        <v>3</v>
      </c>
      <c r="S108" s="347" t="s">
        <v>1142</v>
      </c>
      <c r="T108" s="347" t="s">
        <v>1165</v>
      </c>
      <c r="U108" s="347"/>
      <c r="V108" s="349"/>
      <c r="W108" s="412" t="s">
        <v>1280</v>
      </c>
      <c r="Y108" s="378"/>
      <c r="AC108" s="346"/>
      <c r="AD108" s="346"/>
    </row>
    <row r="109" spans="1:30" s="140" customFormat="1" ht="51">
      <c r="A109" s="390"/>
      <c r="B109" s="478"/>
      <c r="C109" s="495"/>
      <c r="D109" s="349" t="s">
        <v>1620</v>
      </c>
      <c r="E109" s="347" t="s">
        <v>1273</v>
      </c>
      <c r="F109" s="348"/>
      <c r="G109" s="348"/>
      <c r="H109" s="348">
        <v>1</v>
      </c>
      <c r="I109" s="348"/>
      <c r="J109" s="348"/>
      <c r="K109" s="348">
        <v>1</v>
      </c>
      <c r="L109" s="348"/>
      <c r="M109" s="348"/>
      <c r="N109" s="348">
        <v>1</v>
      </c>
      <c r="O109" s="348"/>
      <c r="P109" s="348"/>
      <c r="Q109" s="348">
        <v>1</v>
      </c>
      <c r="R109" s="417">
        <f t="shared" si="1"/>
        <v>4</v>
      </c>
      <c r="S109" s="347" t="s">
        <v>1167</v>
      </c>
      <c r="T109" s="347"/>
      <c r="U109" s="347"/>
      <c r="V109" s="347"/>
      <c r="W109" s="412" t="s">
        <v>1280</v>
      </c>
      <c r="Y109" s="378"/>
      <c r="AC109" s="346"/>
      <c r="AD109" s="346"/>
    </row>
    <row r="110" spans="1:30" s="140" customFormat="1" ht="51" customHeight="1">
      <c r="A110" s="486" t="s">
        <v>1138</v>
      </c>
      <c r="B110" s="477" t="s">
        <v>1436</v>
      </c>
      <c r="C110" s="477" t="s">
        <v>1277</v>
      </c>
      <c r="D110" s="347" t="s">
        <v>1431</v>
      </c>
      <c r="E110" s="436" t="s">
        <v>1365</v>
      </c>
      <c r="F110" s="350"/>
      <c r="G110" s="350"/>
      <c r="H110" s="350">
        <v>1</v>
      </c>
      <c r="I110" s="350"/>
      <c r="J110" s="350"/>
      <c r="K110" s="350"/>
      <c r="L110" s="350"/>
      <c r="M110" s="350"/>
      <c r="N110" s="350"/>
      <c r="O110" s="350"/>
      <c r="P110" s="350"/>
      <c r="Q110" s="350"/>
      <c r="R110" s="417">
        <f t="shared" si="1"/>
        <v>1</v>
      </c>
      <c r="S110" s="347"/>
      <c r="T110" s="347"/>
      <c r="U110" s="347"/>
      <c r="V110" s="349"/>
      <c r="W110" s="412" t="s">
        <v>1280</v>
      </c>
      <c r="Y110" s="378"/>
      <c r="AC110" s="346"/>
      <c r="AD110" s="346"/>
    </row>
    <row r="111" spans="1:30" s="140" customFormat="1" ht="38.25">
      <c r="A111" s="487"/>
      <c r="B111" s="483"/>
      <c r="C111" s="483"/>
      <c r="D111" s="347" t="s">
        <v>1432</v>
      </c>
      <c r="E111" s="436" t="s">
        <v>1390</v>
      </c>
      <c r="F111" s="348"/>
      <c r="G111" s="348"/>
      <c r="H111" s="348">
        <v>1</v>
      </c>
      <c r="I111" s="348"/>
      <c r="J111" s="348"/>
      <c r="K111" s="348">
        <v>1</v>
      </c>
      <c r="L111" s="348"/>
      <c r="M111" s="348"/>
      <c r="N111" s="348">
        <v>1</v>
      </c>
      <c r="O111" s="348"/>
      <c r="P111" s="348"/>
      <c r="Q111" s="348"/>
      <c r="R111" s="417">
        <f t="shared" si="1"/>
        <v>3</v>
      </c>
      <c r="S111" s="347" t="s">
        <v>1162</v>
      </c>
      <c r="T111" s="347"/>
      <c r="U111" s="347"/>
      <c r="V111" s="347"/>
      <c r="W111" s="412" t="s">
        <v>1280</v>
      </c>
      <c r="Y111" s="378"/>
      <c r="AC111" s="346"/>
      <c r="AD111" s="346"/>
    </row>
    <row r="112" spans="1:30" s="140" customFormat="1" ht="51">
      <c r="A112" s="487"/>
      <c r="B112" s="483"/>
      <c r="C112" s="483"/>
      <c r="D112" s="347" t="s">
        <v>1433</v>
      </c>
      <c r="E112" s="436" t="s">
        <v>1366</v>
      </c>
      <c r="F112" s="350"/>
      <c r="G112" s="350"/>
      <c r="H112" s="350"/>
      <c r="I112" s="350"/>
      <c r="J112" s="350"/>
      <c r="K112" s="350">
        <v>1</v>
      </c>
      <c r="L112" s="350"/>
      <c r="M112" s="350"/>
      <c r="N112" s="350">
        <v>1</v>
      </c>
      <c r="O112" s="350"/>
      <c r="P112" s="350"/>
      <c r="Q112" s="350"/>
      <c r="R112" s="417">
        <f t="shared" si="1"/>
        <v>2</v>
      </c>
      <c r="S112" s="347" t="s">
        <v>1148</v>
      </c>
      <c r="T112" s="347" t="s">
        <v>1142</v>
      </c>
      <c r="U112" s="347"/>
      <c r="V112" s="349"/>
      <c r="W112" s="412" t="s">
        <v>1280</v>
      </c>
      <c r="Y112" s="378"/>
      <c r="AC112" s="346"/>
      <c r="AD112" s="346"/>
    </row>
    <row r="113" spans="1:30" s="140" customFormat="1" ht="63.75">
      <c r="A113" s="487"/>
      <c r="B113" s="483"/>
      <c r="C113" s="483"/>
      <c r="D113" s="347" t="s">
        <v>1434</v>
      </c>
      <c r="E113" s="436" t="s">
        <v>1367</v>
      </c>
      <c r="F113" s="350"/>
      <c r="G113" s="350"/>
      <c r="H113" s="350"/>
      <c r="I113" s="350"/>
      <c r="J113" s="350"/>
      <c r="K113" s="350">
        <v>1</v>
      </c>
      <c r="L113" s="350"/>
      <c r="M113" s="350"/>
      <c r="N113" s="350">
        <v>1</v>
      </c>
      <c r="O113" s="350"/>
      <c r="P113" s="350"/>
      <c r="Q113" s="350"/>
      <c r="R113" s="417">
        <f t="shared" si="1"/>
        <v>2</v>
      </c>
      <c r="S113" s="347" t="s">
        <v>1148</v>
      </c>
      <c r="T113" s="347" t="s">
        <v>1142</v>
      </c>
      <c r="U113" s="347"/>
      <c r="V113" s="349"/>
      <c r="W113" s="412" t="s">
        <v>1280</v>
      </c>
      <c r="Y113" s="378"/>
      <c r="AC113" s="346"/>
      <c r="AD113" s="346"/>
    </row>
    <row r="114" spans="1:30" s="140" customFormat="1" ht="38.25">
      <c r="A114" s="487"/>
      <c r="B114" s="478"/>
      <c r="C114" s="478"/>
      <c r="D114" s="347" t="s">
        <v>1435</v>
      </c>
      <c r="E114" s="436" t="s">
        <v>1368</v>
      </c>
      <c r="F114" s="350">
        <v>1</v>
      </c>
      <c r="G114" s="350">
        <v>1</v>
      </c>
      <c r="H114" s="350">
        <v>1</v>
      </c>
      <c r="I114" s="350">
        <v>1</v>
      </c>
      <c r="J114" s="350">
        <v>1</v>
      </c>
      <c r="K114" s="350">
        <v>1</v>
      </c>
      <c r="L114" s="350">
        <v>1</v>
      </c>
      <c r="M114" s="350">
        <v>1</v>
      </c>
      <c r="N114" s="350">
        <v>1</v>
      </c>
      <c r="O114" s="350">
        <v>1</v>
      </c>
      <c r="P114" s="350">
        <v>1</v>
      </c>
      <c r="Q114" s="350">
        <v>1</v>
      </c>
      <c r="R114" s="417">
        <f t="shared" si="1"/>
        <v>12</v>
      </c>
      <c r="S114" s="347" t="s">
        <v>1169</v>
      </c>
      <c r="T114" s="347"/>
      <c r="U114" s="347"/>
      <c r="V114" s="349"/>
      <c r="W114" s="412" t="s">
        <v>1280</v>
      </c>
      <c r="Y114" s="378"/>
      <c r="AC114" s="346"/>
      <c r="AD114" s="346"/>
    </row>
    <row r="115" spans="1:30" s="140" customFormat="1" ht="51">
      <c r="A115" s="487"/>
      <c r="B115" s="447" t="s">
        <v>1437</v>
      </c>
      <c r="C115" s="411" t="s">
        <v>1640</v>
      </c>
      <c r="D115" s="347" t="s">
        <v>1643</v>
      </c>
      <c r="E115" s="446" t="s">
        <v>1369</v>
      </c>
      <c r="F115" s="350"/>
      <c r="G115" s="350"/>
      <c r="H115" s="350"/>
      <c r="I115" s="350"/>
      <c r="J115" s="350"/>
      <c r="K115" s="350">
        <v>1</v>
      </c>
      <c r="L115" s="350"/>
      <c r="M115" s="350"/>
      <c r="N115" s="350"/>
      <c r="O115" s="350"/>
      <c r="P115" s="350"/>
      <c r="Q115" s="350"/>
      <c r="R115" s="417">
        <f t="shared" si="1"/>
        <v>1</v>
      </c>
      <c r="S115" s="347"/>
      <c r="T115" s="347"/>
      <c r="U115" s="347"/>
      <c r="V115" s="349"/>
      <c r="W115" s="412" t="s">
        <v>1280</v>
      </c>
      <c r="Y115" s="378"/>
      <c r="AC115" s="346"/>
      <c r="AD115" s="346"/>
    </row>
    <row r="116" spans="1:30" s="140" customFormat="1" ht="76.5">
      <c r="A116" s="487"/>
      <c r="B116" s="477" t="s">
        <v>1190</v>
      </c>
      <c r="C116" s="411" t="s">
        <v>1645</v>
      </c>
      <c r="D116" s="347" t="s">
        <v>1646</v>
      </c>
      <c r="E116" s="423" t="s">
        <v>1370</v>
      </c>
      <c r="F116" s="350"/>
      <c r="G116" s="350"/>
      <c r="H116" s="350"/>
      <c r="I116" s="350"/>
      <c r="J116" s="350"/>
      <c r="K116" s="350"/>
      <c r="L116" s="350">
        <v>1</v>
      </c>
      <c r="M116" s="350"/>
      <c r="N116" s="350"/>
      <c r="O116" s="350"/>
      <c r="P116" s="350"/>
      <c r="Q116" s="350"/>
      <c r="R116" s="417">
        <f t="shared" si="1"/>
        <v>1</v>
      </c>
      <c r="S116" s="347" t="s">
        <v>1142</v>
      </c>
      <c r="T116" s="347"/>
      <c r="U116" s="347"/>
      <c r="V116" s="349" t="s">
        <v>1641</v>
      </c>
      <c r="W116" s="412" t="s">
        <v>1280</v>
      </c>
      <c r="Y116" s="378"/>
      <c r="AC116" s="346"/>
      <c r="AD116" s="346"/>
    </row>
    <row r="117" spans="1:30" s="140" customFormat="1" ht="63.75" customHeight="1">
      <c r="A117" s="487"/>
      <c r="B117" s="478"/>
      <c r="C117" s="411" t="s">
        <v>1645</v>
      </c>
      <c r="D117" s="347" t="s">
        <v>1647</v>
      </c>
      <c r="E117" s="436" t="s">
        <v>1371</v>
      </c>
      <c r="F117" s="350"/>
      <c r="G117" s="350"/>
      <c r="H117" s="350"/>
      <c r="I117" s="350"/>
      <c r="J117" s="350"/>
      <c r="K117" s="350"/>
      <c r="L117" s="350"/>
      <c r="M117" s="350"/>
      <c r="N117" s="350"/>
      <c r="O117" s="350">
        <v>1</v>
      </c>
      <c r="P117" s="350"/>
      <c r="Q117" s="350"/>
      <c r="R117" s="417">
        <f t="shared" si="1"/>
        <v>1</v>
      </c>
      <c r="S117" s="347" t="s">
        <v>1145</v>
      </c>
      <c r="T117" s="347"/>
      <c r="U117" s="347"/>
      <c r="V117" s="349"/>
      <c r="W117" s="412" t="s">
        <v>1280</v>
      </c>
      <c r="Y117" s="378"/>
      <c r="AC117" s="346"/>
      <c r="AD117" s="346"/>
    </row>
    <row r="118" spans="1:30" s="140" customFormat="1" ht="51" customHeight="1">
      <c r="A118" s="487"/>
      <c r="B118" s="477" t="s">
        <v>1436</v>
      </c>
      <c r="C118" s="422" t="s">
        <v>1644</v>
      </c>
      <c r="D118" s="347" t="s">
        <v>1649</v>
      </c>
      <c r="E118" s="436" t="s">
        <v>1642</v>
      </c>
      <c r="F118" s="350"/>
      <c r="G118" s="350"/>
      <c r="H118" s="350">
        <v>1</v>
      </c>
      <c r="I118" s="350"/>
      <c r="J118" s="350"/>
      <c r="K118" s="350"/>
      <c r="L118" s="350"/>
      <c r="M118" s="350"/>
      <c r="N118" s="350"/>
      <c r="O118" s="350"/>
      <c r="P118" s="350"/>
      <c r="Q118" s="350"/>
      <c r="R118" s="417">
        <f t="shared" si="1"/>
        <v>1</v>
      </c>
      <c r="S118" s="347" t="s">
        <v>1142</v>
      </c>
      <c r="T118" s="347" t="s">
        <v>1150</v>
      </c>
      <c r="U118" s="347"/>
      <c r="V118" s="349"/>
      <c r="W118" s="412" t="s">
        <v>1280</v>
      </c>
      <c r="Y118" s="378"/>
      <c r="AC118" s="346"/>
      <c r="AD118" s="346"/>
    </row>
    <row r="119" spans="1:30" s="140" customFormat="1" ht="38.25">
      <c r="A119" s="487"/>
      <c r="B119" s="478"/>
      <c r="C119" s="411" t="s">
        <v>1644</v>
      </c>
      <c r="D119" s="347" t="s">
        <v>1650</v>
      </c>
      <c r="E119" s="436" t="s">
        <v>1373</v>
      </c>
      <c r="F119" s="350"/>
      <c r="G119" s="350"/>
      <c r="H119" s="350">
        <v>1</v>
      </c>
      <c r="I119" s="350"/>
      <c r="J119" s="350"/>
      <c r="K119" s="350"/>
      <c r="L119" s="350">
        <v>1</v>
      </c>
      <c r="M119" s="350"/>
      <c r="N119" s="350"/>
      <c r="O119" s="350"/>
      <c r="P119" s="350"/>
      <c r="Q119" s="350"/>
      <c r="R119" s="417">
        <f t="shared" si="1"/>
        <v>2</v>
      </c>
      <c r="S119" s="347" t="s">
        <v>1142</v>
      </c>
      <c r="T119" s="347" t="s">
        <v>1150</v>
      </c>
      <c r="U119" s="347"/>
      <c r="V119" s="349"/>
      <c r="W119" s="412" t="s">
        <v>1280</v>
      </c>
      <c r="Y119" s="378"/>
      <c r="AC119" s="346"/>
      <c r="AD119" s="346"/>
    </row>
    <row r="120" spans="1:30" s="140" customFormat="1" ht="63.75" customHeight="1">
      <c r="A120" s="487"/>
      <c r="B120" s="477" t="s">
        <v>1190</v>
      </c>
      <c r="C120" s="477" t="s">
        <v>1648</v>
      </c>
      <c r="D120" s="347" t="s">
        <v>1651</v>
      </c>
      <c r="E120" s="436" t="s">
        <v>1372</v>
      </c>
      <c r="F120" s="350"/>
      <c r="G120" s="350"/>
      <c r="H120" s="350"/>
      <c r="I120" s="350"/>
      <c r="J120" s="350"/>
      <c r="K120" s="350"/>
      <c r="L120" s="350"/>
      <c r="M120" s="350"/>
      <c r="N120" s="350"/>
      <c r="O120" s="350"/>
      <c r="P120" s="350">
        <v>1</v>
      </c>
      <c r="Q120" s="350"/>
      <c r="R120" s="417">
        <f t="shared" si="1"/>
        <v>1</v>
      </c>
      <c r="S120" s="347" t="s">
        <v>1142</v>
      </c>
      <c r="T120" s="347" t="s">
        <v>1150</v>
      </c>
      <c r="U120" s="347"/>
      <c r="V120" s="349"/>
      <c r="W120" s="412" t="s">
        <v>1280</v>
      </c>
      <c r="Y120" s="378"/>
      <c r="AC120" s="346"/>
      <c r="AD120" s="346"/>
    </row>
    <row r="121" spans="1:30" s="140" customFormat="1" ht="63.75">
      <c r="A121" s="487"/>
      <c r="B121" s="483"/>
      <c r="C121" s="483"/>
      <c r="D121" s="347" t="s">
        <v>1652</v>
      </c>
      <c r="E121" s="347" t="s">
        <v>1268</v>
      </c>
      <c r="F121" s="348"/>
      <c r="G121" s="348">
        <v>1</v>
      </c>
      <c r="H121" s="348"/>
      <c r="I121" s="348"/>
      <c r="J121" s="348"/>
      <c r="K121" s="348">
        <v>1</v>
      </c>
      <c r="L121" s="348"/>
      <c r="M121" s="348"/>
      <c r="N121" s="348"/>
      <c r="O121" s="348">
        <v>1</v>
      </c>
      <c r="P121" s="348">
        <v>1</v>
      </c>
      <c r="Q121" s="348">
        <v>1</v>
      </c>
      <c r="R121" s="417">
        <f t="shared" si="1"/>
        <v>5</v>
      </c>
      <c r="S121" s="347" t="s">
        <v>1142</v>
      </c>
      <c r="T121" s="347" t="s">
        <v>1165</v>
      </c>
      <c r="U121" s="347"/>
      <c r="V121" s="347"/>
      <c r="W121" s="412" t="s">
        <v>1280</v>
      </c>
      <c r="Y121" s="378"/>
      <c r="AC121" s="346"/>
      <c r="AD121" s="346"/>
    </row>
    <row r="122" spans="1:30" s="344" customFormat="1" ht="63.75">
      <c r="A122" s="487"/>
      <c r="B122" s="483"/>
      <c r="C122" s="483"/>
      <c r="D122" s="349" t="s">
        <v>1653</v>
      </c>
      <c r="E122" s="347" t="s">
        <v>1392</v>
      </c>
      <c r="F122" s="348"/>
      <c r="G122" s="348"/>
      <c r="H122" s="348">
        <v>1</v>
      </c>
      <c r="I122" s="348"/>
      <c r="J122" s="348"/>
      <c r="K122" s="348">
        <v>1</v>
      </c>
      <c r="L122" s="348"/>
      <c r="M122" s="348"/>
      <c r="N122" s="348">
        <v>1</v>
      </c>
      <c r="O122" s="348"/>
      <c r="P122" s="348"/>
      <c r="Q122" s="348">
        <v>1</v>
      </c>
      <c r="R122" s="417">
        <f t="shared" si="1"/>
        <v>4</v>
      </c>
      <c r="S122" s="347" t="s">
        <v>1139</v>
      </c>
      <c r="T122" s="347"/>
      <c r="U122" s="347"/>
      <c r="V122" s="347"/>
      <c r="W122" s="412" t="s">
        <v>1280</v>
      </c>
      <c r="X122" s="140"/>
      <c r="Y122" s="377"/>
      <c r="AC122" s="345"/>
      <c r="AD122" s="346"/>
    </row>
    <row r="123" spans="1:30" s="344" customFormat="1" ht="38.25">
      <c r="A123" s="487"/>
      <c r="B123" s="478"/>
      <c r="C123" s="478"/>
      <c r="D123" s="349" t="s">
        <v>1654</v>
      </c>
      <c r="E123" s="349" t="s">
        <v>1391</v>
      </c>
      <c r="F123" s="348"/>
      <c r="G123" s="348">
        <v>1</v>
      </c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417">
        <f t="shared" si="1"/>
        <v>1</v>
      </c>
      <c r="S123" s="347"/>
      <c r="T123" s="347"/>
      <c r="U123" s="347"/>
      <c r="V123" s="347" t="s">
        <v>1512</v>
      </c>
      <c r="W123" s="412" t="s">
        <v>1280</v>
      </c>
      <c r="X123" s="140"/>
      <c r="Y123" s="377"/>
      <c r="AC123" s="345"/>
      <c r="AD123" s="346"/>
    </row>
    <row r="124" spans="1:30" s="344" customFormat="1" ht="51">
      <c r="A124" s="488"/>
      <c r="B124" s="451" t="s">
        <v>1437</v>
      </c>
      <c r="C124" s="411" t="s">
        <v>1659</v>
      </c>
      <c r="D124" s="349" t="s">
        <v>1655</v>
      </c>
      <c r="E124" s="453" t="s">
        <v>1511</v>
      </c>
      <c r="F124" s="350"/>
      <c r="G124" s="350"/>
      <c r="H124" s="350">
        <v>1</v>
      </c>
      <c r="I124" s="350"/>
      <c r="J124" s="350"/>
      <c r="K124" s="350">
        <v>1</v>
      </c>
      <c r="L124" s="350"/>
      <c r="M124" s="350"/>
      <c r="N124" s="350">
        <v>1</v>
      </c>
      <c r="O124" s="350"/>
      <c r="P124" s="350"/>
      <c r="Q124" s="350">
        <v>1</v>
      </c>
      <c r="R124" s="417">
        <v>4</v>
      </c>
      <c r="S124" s="347" t="s">
        <v>1139</v>
      </c>
      <c r="T124" s="347"/>
      <c r="U124" s="347"/>
      <c r="V124" s="349"/>
      <c r="W124" s="412"/>
      <c r="X124" s="140"/>
      <c r="Y124" s="377"/>
      <c r="AC124" s="345"/>
      <c r="AD124" s="346"/>
    </row>
    <row r="125" spans="1:30" s="344" customFormat="1" ht="50.1" customHeight="1">
      <c r="A125" s="481" t="s">
        <v>1499</v>
      </c>
      <c r="B125" s="479" t="s">
        <v>1501</v>
      </c>
      <c r="C125" s="477" t="s">
        <v>1656</v>
      </c>
      <c r="D125" s="349" t="s">
        <v>1657</v>
      </c>
      <c r="E125" s="430" t="s">
        <v>1502</v>
      </c>
      <c r="F125" s="350"/>
      <c r="G125" s="350"/>
      <c r="H125" s="350">
        <v>1</v>
      </c>
      <c r="I125" s="350"/>
      <c r="J125" s="350"/>
      <c r="K125" s="350"/>
      <c r="L125" s="350"/>
      <c r="M125" s="350"/>
      <c r="N125" s="350">
        <v>1</v>
      </c>
      <c r="O125" s="350"/>
      <c r="P125" s="350"/>
      <c r="Q125" s="350"/>
      <c r="R125" s="417">
        <v>2</v>
      </c>
      <c r="S125" s="347" t="s">
        <v>1142</v>
      </c>
      <c r="T125" s="347" t="s">
        <v>1139</v>
      </c>
      <c r="U125" s="347"/>
      <c r="V125" s="349"/>
      <c r="W125" s="412" t="s">
        <v>1526</v>
      </c>
      <c r="X125" s="140"/>
      <c r="Y125" s="377"/>
      <c r="AC125" s="345"/>
      <c r="AD125" s="346"/>
    </row>
    <row r="126" spans="1:30" s="344" customFormat="1" ht="54.75" customHeight="1">
      <c r="A126" s="482"/>
      <c r="B126" s="480"/>
      <c r="C126" s="478"/>
      <c r="D126" s="349" t="s">
        <v>1658</v>
      </c>
      <c r="E126" s="430" t="s">
        <v>1503</v>
      </c>
      <c r="F126" s="350"/>
      <c r="G126" s="350"/>
      <c r="H126" s="350"/>
      <c r="I126" s="350"/>
      <c r="J126" s="350"/>
      <c r="K126" s="350">
        <v>1</v>
      </c>
      <c r="L126" s="350"/>
      <c r="M126" s="350"/>
      <c r="N126" s="350"/>
      <c r="O126" s="350">
        <v>1</v>
      </c>
      <c r="P126" s="350"/>
      <c r="Q126" s="350"/>
      <c r="R126" s="417">
        <v>2</v>
      </c>
      <c r="S126" s="347" t="s">
        <v>1139</v>
      </c>
      <c r="T126" s="347"/>
      <c r="U126" s="347"/>
      <c r="V126" s="349"/>
      <c r="W126" s="412" t="s">
        <v>1526</v>
      </c>
      <c r="X126" s="140"/>
      <c r="Y126" s="377"/>
      <c r="AC126" s="345"/>
      <c r="AD126" s="346"/>
    </row>
    <row r="127" spans="1:30" s="344" customFormat="1" ht="91.35" customHeight="1">
      <c r="A127" s="430" t="s">
        <v>1504</v>
      </c>
      <c r="B127" s="430" t="s">
        <v>1168</v>
      </c>
      <c r="C127" s="477" t="s">
        <v>1662</v>
      </c>
      <c r="D127" s="349" t="s">
        <v>1660</v>
      </c>
      <c r="E127" s="430" t="s">
        <v>1505</v>
      </c>
      <c r="F127" s="350"/>
      <c r="G127" s="350"/>
      <c r="H127" s="350">
        <v>1</v>
      </c>
      <c r="I127" s="350"/>
      <c r="J127" s="350"/>
      <c r="K127" s="350">
        <v>1</v>
      </c>
      <c r="L127" s="350"/>
      <c r="M127" s="350"/>
      <c r="N127" s="350">
        <v>1</v>
      </c>
      <c r="O127" s="350"/>
      <c r="P127" s="350"/>
      <c r="Q127" s="350">
        <v>1</v>
      </c>
      <c r="R127" s="417">
        <v>4</v>
      </c>
      <c r="S127" s="347" t="s">
        <v>1175</v>
      </c>
      <c r="T127" s="347"/>
      <c r="U127" s="347"/>
      <c r="V127" s="349" t="s">
        <v>1417</v>
      </c>
      <c r="W127" s="412" t="s">
        <v>1527</v>
      </c>
      <c r="X127" s="140"/>
      <c r="Y127" s="377"/>
      <c r="AC127" s="345"/>
      <c r="AD127" s="346"/>
    </row>
    <row r="128" spans="1:30" s="344" customFormat="1" ht="86.65" customHeight="1">
      <c r="A128" s="430" t="s">
        <v>1509</v>
      </c>
      <c r="B128" s="451" t="s">
        <v>1174</v>
      </c>
      <c r="C128" s="478"/>
      <c r="D128" s="349" t="s">
        <v>1661</v>
      </c>
      <c r="E128" s="452" t="s">
        <v>1510</v>
      </c>
      <c r="F128" s="350"/>
      <c r="G128" s="350"/>
      <c r="H128" s="350">
        <v>1</v>
      </c>
      <c r="I128" s="350"/>
      <c r="J128" s="350"/>
      <c r="K128" s="350">
        <v>1</v>
      </c>
      <c r="L128" s="350"/>
      <c r="M128" s="350"/>
      <c r="N128" s="350">
        <v>1</v>
      </c>
      <c r="O128" s="350"/>
      <c r="P128" s="350"/>
      <c r="Q128" s="350">
        <v>1</v>
      </c>
      <c r="R128" s="417">
        <v>4</v>
      </c>
      <c r="S128" s="347" t="s">
        <v>1139</v>
      </c>
      <c r="T128" s="347"/>
      <c r="U128" s="347"/>
      <c r="V128" s="349"/>
      <c r="W128" s="412" t="s">
        <v>1527</v>
      </c>
      <c r="X128" s="140"/>
      <c r="Y128" s="377"/>
      <c r="AC128" s="345"/>
      <c r="AD128" s="346"/>
    </row>
    <row r="129" spans="1:30" s="344" customFormat="1" ht="49.5" customHeight="1">
      <c r="A129" s="481" t="s">
        <v>1504</v>
      </c>
      <c r="B129" s="479" t="s">
        <v>1193</v>
      </c>
      <c r="C129" s="477" t="s">
        <v>1668</v>
      </c>
      <c r="D129" s="349" t="s">
        <v>1663</v>
      </c>
      <c r="E129" s="453" t="s">
        <v>1519</v>
      </c>
      <c r="F129" s="350">
        <v>1</v>
      </c>
      <c r="G129" s="350"/>
      <c r="H129" s="350"/>
      <c r="I129" s="350"/>
      <c r="J129" s="350"/>
      <c r="K129" s="350"/>
      <c r="L129" s="350"/>
      <c r="M129" s="350"/>
      <c r="N129" s="350"/>
      <c r="O129" s="350"/>
      <c r="P129" s="350"/>
      <c r="Q129" s="350"/>
      <c r="R129" s="417">
        <v>1</v>
      </c>
      <c r="S129" s="347"/>
      <c r="T129" s="347"/>
      <c r="U129" s="347"/>
      <c r="V129" s="349"/>
      <c r="W129" s="412" t="s">
        <v>1525</v>
      </c>
      <c r="X129" s="140"/>
      <c r="Y129" s="377"/>
      <c r="AC129" s="345"/>
      <c r="AD129" s="346"/>
    </row>
    <row r="130" spans="1:30" s="344" customFormat="1" ht="42.95" customHeight="1">
      <c r="A130" s="484"/>
      <c r="B130" s="485"/>
      <c r="C130" s="483"/>
      <c r="D130" s="349" t="s">
        <v>1664</v>
      </c>
      <c r="E130" s="450" t="s">
        <v>1520</v>
      </c>
      <c r="F130" s="350"/>
      <c r="G130" s="350">
        <v>1</v>
      </c>
      <c r="H130" s="350"/>
      <c r="I130" s="350"/>
      <c r="J130" s="350"/>
      <c r="K130" s="350"/>
      <c r="L130" s="350"/>
      <c r="M130" s="350"/>
      <c r="N130" s="350"/>
      <c r="O130" s="350"/>
      <c r="P130" s="350"/>
      <c r="Q130" s="350"/>
      <c r="R130" s="417">
        <v>1</v>
      </c>
      <c r="S130" s="347"/>
      <c r="T130" s="347"/>
      <c r="U130" s="347"/>
      <c r="V130" s="349" t="s">
        <v>1524</v>
      </c>
      <c r="W130" s="412" t="s">
        <v>1525</v>
      </c>
      <c r="X130" s="140"/>
      <c r="Y130" s="377"/>
      <c r="AC130" s="345"/>
      <c r="AD130" s="346"/>
    </row>
    <row r="131" spans="1:30" s="344" customFormat="1" ht="48.95" customHeight="1">
      <c r="A131" s="484"/>
      <c r="B131" s="485"/>
      <c r="C131" s="483"/>
      <c r="D131" s="349" t="s">
        <v>1665</v>
      </c>
      <c r="E131" s="450" t="s">
        <v>1521</v>
      </c>
      <c r="F131" s="350"/>
      <c r="G131" s="350"/>
      <c r="H131" s="350">
        <v>1</v>
      </c>
      <c r="I131" s="350"/>
      <c r="J131" s="350"/>
      <c r="K131" s="350"/>
      <c r="L131" s="350"/>
      <c r="M131" s="350"/>
      <c r="N131" s="350"/>
      <c r="O131" s="350"/>
      <c r="P131" s="350"/>
      <c r="Q131" s="350"/>
      <c r="R131" s="417">
        <v>1</v>
      </c>
      <c r="S131" s="347" t="s">
        <v>1142</v>
      </c>
      <c r="T131" s="347" t="s">
        <v>1139</v>
      </c>
      <c r="U131" s="347"/>
      <c r="V131" s="349"/>
      <c r="W131" s="412" t="s">
        <v>1525</v>
      </c>
      <c r="X131" s="140"/>
      <c r="Y131" s="377"/>
      <c r="AC131" s="345"/>
      <c r="AD131" s="346"/>
    </row>
    <row r="132" spans="1:30" s="344" customFormat="1" ht="49.5" customHeight="1">
      <c r="A132" s="484"/>
      <c r="B132" s="485"/>
      <c r="C132" s="483"/>
      <c r="D132" s="349" t="s">
        <v>1666</v>
      </c>
      <c r="E132" s="450" t="s">
        <v>1522</v>
      </c>
      <c r="F132" s="350"/>
      <c r="G132" s="350"/>
      <c r="H132" s="350"/>
      <c r="I132" s="350"/>
      <c r="J132" s="350"/>
      <c r="K132" s="350"/>
      <c r="L132" s="350">
        <v>1</v>
      </c>
      <c r="M132" s="350"/>
      <c r="N132" s="350">
        <v>1</v>
      </c>
      <c r="O132" s="350"/>
      <c r="P132" s="350">
        <v>1</v>
      </c>
      <c r="Q132" s="350"/>
      <c r="R132" s="417">
        <v>3</v>
      </c>
      <c r="S132" s="347" t="s">
        <v>1139</v>
      </c>
      <c r="T132" s="347"/>
      <c r="U132" s="347"/>
      <c r="V132" s="349"/>
      <c r="W132" s="412" t="s">
        <v>1525</v>
      </c>
      <c r="X132" s="140"/>
      <c r="Y132" s="377"/>
      <c r="AC132" s="345"/>
      <c r="AD132" s="346"/>
    </row>
    <row r="133" spans="1:30" s="344" customFormat="1" ht="38.25">
      <c r="A133" s="482"/>
      <c r="B133" s="480"/>
      <c r="C133" s="478"/>
      <c r="D133" s="349" t="s">
        <v>1667</v>
      </c>
      <c r="E133" s="450" t="s">
        <v>1523</v>
      </c>
      <c r="F133" s="350"/>
      <c r="G133" s="350"/>
      <c r="H133" s="350"/>
      <c r="I133" s="350"/>
      <c r="J133" s="350"/>
      <c r="K133" s="350"/>
      <c r="L133" s="350"/>
      <c r="M133" s="350">
        <v>1</v>
      </c>
      <c r="N133" s="350"/>
      <c r="O133" s="350"/>
      <c r="P133" s="350"/>
      <c r="Q133" s="350"/>
      <c r="R133" s="417">
        <v>1</v>
      </c>
      <c r="S133" s="347"/>
      <c r="T133" s="347"/>
      <c r="U133" s="347"/>
      <c r="V133" s="349" t="s">
        <v>1524</v>
      </c>
      <c r="W133" s="412" t="s">
        <v>1525</v>
      </c>
      <c r="X133" s="140"/>
      <c r="Y133" s="377"/>
      <c r="AC133" s="345"/>
      <c r="AD133" s="346"/>
    </row>
    <row r="134" spans="1:30" s="344" customFormat="1">
      <c r="A134" s="411"/>
      <c r="B134" s="445"/>
      <c r="C134" s="411"/>
      <c r="D134" s="349"/>
      <c r="E134" s="450"/>
      <c r="F134" s="350"/>
      <c r="G134" s="350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417"/>
      <c r="S134" s="347"/>
      <c r="T134" s="347"/>
      <c r="U134" s="347"/>
      <c r="V134" s="349"/>
      <c r="W134" s="412"/>
      <c r="X134" s="140"/>
      <c r="Y134" s="377"/>
      <c r="AC134" s="345"/>
      <c r="AD134" s="346"/>
    </row>
    <row r="135" spans="1:30" s="344" customFormat="1">
      <c r="A135" s="411"/>
      <c r="B135" s="445"/>
      <c r="C135" s="411"/>
      <c r="D135" s="349"/>
      <c r="E135" s="450"/>
      <c r="F135" s="350"/>
      <c r="G135" s="350"/>
      <c r="H135" s="350"/>
      <c r="I135" s="350"/>
      <c r="J135" s="350"/>
      <c r="K135" s="350"/>
      <c r="L135" s="350"/>
      <c r="M135" s="350"/>
      <c r="N135" s="350"/>
      <c r="O135" s="350"/>
      <c r="P135" s="350"/>
      <c r="Q135" s="350"/>
      <c r="R135" s="417"/>
      <c r="S135" s="347"/>
      <c r="T135" s="347"/>
      <c r="U135" s="347"/>
      <c r="V135" s="349"/>
      <c r="W135" s="412"/>
      <c r="X135" s="140"/>
      <c r="Y135" s="377"/>
      <c r="AC135" s="345"/>
      <c r="AD135" s="346"/>
    </row>
    <row r="136" spans="1:30" s="344" customFormat="1">
      <c r="A136" s="411"/>
      <c r="B136" s="445"/>
      <c r="C136" s="411"/>
      <c r="D136" s="349"/>
      <c r="E136" s="450"/>
      <c r="F136" s="350"/>
      <c r="G136" s="350"/>
      <c r="H136" s="350"/>
      <c r="I136" s="350"/>
      <c r="J136" s="350"/>
      <c r="K136" s="350"/>
      <c r="L136" s="350"/>
      <c r="M136" s="350"/>
      <c r="N136" s="350"/>
      <c r="O136" s="350"/>
      <c r="P136" s="350"/>
      <c r="Q136" s="350"/>
      <c r="R136" s="417"/>
      <c r="S136" s="347"/>
      <c r="T136" s="347"/>
      <c r="U136" s="347"/>
      <c r="V136" s="349"/>
      <c r="W136" s="412"/>
      <c r="X136" s="140"/>
      <c r="Y136" s="377"/>
      <c r="AC136" s="345"/>
      <c r="AD136" s="346"/>
    </row>
    <row r="137" spans="1:30" s="344" customFormat="1">
      <c r="A137" s="424"/>
      <c r="B137" s="424"/>
      <c r="C137" s="424"/>
      <c r="D137" s="424"/>
      <c r="E137" s="418"/>
      <c r="F137" s="414" t="s">
        <v>1670</v>
      </c>
      <c r="G137" s="414">
        <f t="shared" ref="G137:R137" si="2">SUM(G9:G124)</f>
        <v>36</v>
      </c>
      <c r="H137" s="414">
        <f t="shared" si="2"/>
        <v>57</v>
      </c>
      <c r="I137" s="414">
        <f t="shared" si="2"/>
        <v>41</v>
      </c>
      <c r="J137" s="414">
        <f t="shared" si="2"/>
        <v>36</v>
      </c>
      <c r="K137" s="414">
        <f t="shared" si="2"/>
        <v>60</v>
      </c>
      <c r="L137" s="414">
        <f t="shared" si="2"/>
        <v>40</v>
      </c>
      <c r="M137" s="414">
        <f t="shared" si="2"/>
        <v>35</v>
      </c>
      <c r="N137" s="414">
        <f t="shared" si="2"/>
        <v>55</v>
      </c>
      <c r="O137" s="414">
        <f t="shared" si="2"/>
        <v>41</v>
      </c>
      <c r="P137" s="414">
        <f t="shared" si="2"/>
        <v>37</v>
      </c>
      <c r="Q137" s="414">
        <f t="shared" si="2"/>
        <v>50</v>
      </c>
      <c r="R137" s="414">
        <f t="shared" si="2"/>
        <v>517</v>
      </c>
      <c r="S137" s="415"/>
      <c r="T137" s="415"/>
      <c r="U137" s="415"/>
      <c r="V137" s="416"/>
      <c r="W137" s="413"/>
      <c r="Y137" s="377"/>
      <c r="AC137" s="345"/>
      <c r="AD137" s="346"/>
    </row>
    <row r="138" spans="1:30" s="344" customFormat="1">
      <c r="N138" s="351"/>
      <c r="O138" s="352"/>
      <c r="P138" s="353"/>
      <c r="Q138" s="353"/>
      <c r="R138" s="353"/>
      <c r="S138" s="353"/>
      <c r="T138" s="353"/>
      <c r="U138" s="353"/>
      <c r="V138" s="353"/>
      <c r="W138" s="353"/>
      <c r="Y138" s="377"/>
      <c r="AC138" s="345"/>
      <c r="AD138" s="346"/>
    </row>
    <row r="139" spans="1:30" s="344" customFormat="1">
      <c r="N139" s="351"/>
      <c r="O139" s="352"/>
      <c r="P139" s="353"/>
      <c r="Q139" s="353"/>
      <c r="R139" s="353"/>
      <c r="S139" s="353"/>
      <c r="T139" s="353"/>
      <c r="U139" s="353"/>
      <c r="V139" s="353"/>
      <c r="W139" s="353"/>
      <c r="Y139" s="377"/>
      <c r="AC139" s="345"/>
      <c r="AD139" s="346"/>
    </row>
    <row r="140" spans="1:30" s="344" customFormat="1">
      <c r="N140" s="351"/>
      <c r="O140" s="352"/>
      <c r="P140" s="353"/>
      <c r="Q140" s="353"/>
      <c r="R140" s="353"/>
      <c r="S140" s="353"/>
      <c r="T140" s="353"/>
      <c r="U140" s="353"/>
      <c r="V140" s="353"/>
      <c r="W140" s="353"/>
      <c r="Y140" s="377"/>
      <c r="AC140" s="345"/>
      <c r="AD140" s="346"/>
    </row>
    <row r="141" spans="1:30" s="338" customFormat="1"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51"/>
      <c r="O141" s="352"/>
      <c r="P141" s="353"/>
      <c r="Q141" s="353"/>
      <c r="R141" s="353"/>
      <c r="S141" s="353"/>
      <c r="T141" s="353"/>
      <c r="U141" s="353"/>
      <c r="V141" s="353"/>
      <c r="W141" s="353"/>
      <c r="X141" s="344"/>
      <c r="Y141" s="376"/>
    </row>
    <row r="142" spans="1:30" s="338" customFormat="1"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51"/>
      <c r="O142" s="352"/>
      <c r="P142" s="353"/>
      <c r="Q142" s="353"/>
      <c r="R142" s="353"/>
      <c r="S142" s="353"/>
      <c r="T142" s="353"/>
      <c r="U142" s="353"/>
      <c r="V142" s="353"/>
      <c r="W142" s="353"/>
      <c r="X142" s="344"/>
      <c r="Y142" s="376"/>
    </row>
    <row r="143" spans="1:30" s="338" customFormat="1"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51"/>
      <c r="O143" s="352"/>
      <c r="P143" s="353"/>
      <c r="Q143" s="353"/>
      <c r="R143" s="353"/>
      <c r="S143" s="353"/>
      <c r="T143" s="353"/>
      <c r="U143" s="353"/>
      <c r="V143" s="353"/>
      <c r="W143" s="353"/>
      <c r="X143" s="344"/>
      <c r="Y143" s="376"/>
    </row>
    <row r="144" spans="1:30" s="338" customFormat="1"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51"/>
      <c r="O144" s="352"/>
      <c r="P144" s="353"/>
      <c r="Q144" s="353"/>
      <c r="R144" s="353"/>
      <c r="S144" s="353"/>
      <c r="T144" s="353"/>
      <c r="U144" s="353"/>
      <c r="V144" s="353"/>
      <c r="W144" s="353"/>
      <c r="X144" s="344"/>
      <c r="Y144" s="376"/>
    </row>
    <row r="145" spans="5:25" s="338" customFormat="1">
      <c r="E145" s="344"/>
      <c r="F145" s="344"/>
      <c r="G145" s="344"/>
      <c r="H145" s="344"/>
      <c r="I145" s="344"/>
      <c r="J145" s="344"/>
      <c r="K145" s="344"/>
      <c r="L145" s="344"/>
      <c r="M145" s="344"/>
      <c r="N145" s="351"/>
      <c r="O145" s="352"/>
      <c r="P145" s="353"/>
      <c r="Q145" s="353"/>
      <c r="R145" s="353"/>
      <c r="S145" s="353"/>
      <c r="T145" s="353"/>
      <c r="U145" s="353"/>
      <c r="V145" s="353"/>
      <c r="W145" s="353"/>
      <c r="X145" s="344"/>
      <c r="Y145" s="376"/>
    </row>
    <row r="146" spans="5:25" s="338" customFormat="1">
      <c r="E146" s="344"/>
      <c r="F146" s="344"/>
      <c r="G146" s="344"/>
      <c r="H146" s="344"/>
      <c r="I146" s="344"/>
      <c r="J146" s="344"/>
      <c r="K146" s="344"/>
      <c r="L146" s="344"/>
      <c r="M146" s="344"/>
      <c r="N146" s="351"/>
      <c r="O146" s="352"/>
      <c r="P146" s="353"/>
      <c r="Q146" s="353"/>
      <c r="R146" s="353"/>
      <c r="S146" s="353"/>
      <c r="T146" s="353"/>
      <c r="U146" s="353"/>
      <c r="V146" s="353"/>
      <c r="W146" s="353"/>
      <c r="Y146" s="376"/>
    </row>
    <row r="147" spans="5:25" s="338" customFormat="1">
      <c r="E147" s="344"/>
      <c r="F147" s="344"/>
      <c r="G147" s="344"/>
      <c r="H147" s="344"/>
      <c r="I147" s="344"/>
      <c r="J147" s="344"/>
      <c r="K147" s="344"/>
      <c r="L147" s="344"/>
      <c r="M147" s="344"/>
      <c r="N147" s="351"/>
      <c r="O147" s="352"/>
      <c r="P147" s="353"/>
      <c r="Q147" s="353"/>
      <c r="R147" s="353"/>
      <c r="S147" s="353"/>
      <c r="T147" s="353"/>
      <c r="U147" s="353"/>
      <c r="V147" s="353"/>
      <c r="W147" s="353"/>
      <c r="Y147" s="376"/>
    </row>
    <row r="148" spans="5:25" s="338" customFormat="1">
      <c r="E148" s="344"/>
      <c r="F148" s="344"/>
      <c r="G148" s="344" t="s">
        <v>1500</v>
      </c>
      <c r="H148" s="344"/>
      <c r="I148" s="344"/>
      <c r="J148" s="344"/>
      <c r="K148" s="344"/>
      <c r="L148" s="344"/>
      <c r="M148" s="344"/>
      <c r="N148" s="351"/>
      <c r="O148" s="352"/>
      <c r="P148" s="353"/>
      <c r="Q148" s="353"/>
      <c r="R148" s="353"/>
      <c r="S148" s="353"/>
      <c r="T148" s="353"/>
      <c r="U148" s="353"/>
      <c r="V148" s="353"/>
      <c r="W148" s="353"/>
      <c r="Y148" s="376"/>
    </row>
    <row r="149" spans="5:25" s="338" customFormat="1">
      <c r="L149" s="337"/>
      <c r="M149" s="333"/>
      <c r="N149" s="334"/>
      <c r="O149" s="334"/>
      <c r="P149" s="334"/>
      <c r="Q149" s="334"/>
      <c r="R149" s="334"/>
      <c r="S149" s="334"/>
      <c r="T149" s="334"/>
      <c r="U149" s="334"/>
      <c r="Y149" s="376"/>
    </row>
    <row r="150" spans="5:25" s="338" customFormat="1">
      <c r="L150" s="337"/>
      <c r="M150" s="333"/>
      <c r="N150" s="334"/>
      <c r="O150" s="334"/>
      <c r="P150" s="334"/>
      <c r="Q150" s="334"/>
      <c r="R150" s="334"/>
      <c r="S150" s="334"/>
      <c r="T150" s="334"/>
      <c r="U150" s="334"/>
      <c r="Y150" s="376"/>
    </row>
    <row r="151" spans="5:25" s="338" customFormat="1">
      <c r="L151" s="337"/>
      <c r="M151" s="333"/>
      <c r="N151" s="334"/>
      <c r="O151" s="334"/>
      <c r="P151" s="334"/>
      <c r="Q151" s="334"/>
      <c r="R151" s="334"/>
      <c r="S151" s="334"/>
      <c r="T151" s="334"/>
      <c r="U151" s="334"/>
      <c r="Y151" s="376"/>
    </row>
    <row r="152" spans="5:25" s="338" customFormat="1">
      <c r="L152" s="337"/>
      <c r="M152" s="333"/>
      <c r="N152" s="334"/>
      <c r="O152" s="334"/>
      <c r="P152" s="334"/>
      <c r="Q152" s="334"/>
      <c r="R152" s="334"/>
      <c r="S152" s="334"/>
      <c r="T152" s="334"/>
      <c r="U152" s="334"/>
      <c r="Y152" s="376"/>
    </row>
    <row r="153" spans="5:25" s="338" customFormat="1">
      <c r="L153" s="337"/>
      <c r="M153" s="333"/>
      <c r="N153" s="334"/>
      <c r="O153" s="334"/>
      <c r="P153" s="334"/>
      <c r="Q153" s="334"/>
      <c r="R153" s="334"/>
      <c r="S153" s="334"/>
      <c r="T153" s="334"/>
      <c r="U153" s="334"/>
      <c r="Y153" s="376"/>
    </row>
    <row r="154" spans="5:25" s="338" customFormat="1">
      <c r="L154" s="337"/>
      <c r="M154" s="333"/>
      <c r="N154" s="334"/>
      <c r="O154" s="334"/>
      <c r="P154" s="334"/>
      <c r="Q154" s="334"/>
      <c r="R154" s="334"/>
      <c r="S154" s="334"/>
      <c r="T154" s="334"/>
      <c r="U154" s="334"/>
      <c r="Y154" s="376"/>
    </row>
    <row r="155" spans="5:25" s="338" customFormat="1">
      <c r="L155" s="337"/>
      <c r="M155" s="333"/>
      <c r="N155" s="334"/>
      <c r="O155" s="334"/>
      <c r="P155" s="334"/>
      <c r="Q155" s="334"/>
      <c r="R155" s="334"/>
      <c r="S155" s="334"/>
      <c r="T155" s="334"/>
      <c r="U155" s="334"/>
      <c r="Y155" s="376"/>
    </row>
    <row r="156" spans="5:25" s="338" customFormat="1">
      <c r="L156" s="337"/>
      <c r="M156" s="333"/>
      <c r="N156" s="334"/>
      <c r="O156" s="334"/>
      <c r="P156" s="334"/>
      <c r="Q156" s="334"/>
      <c r="R156" s="334"/>
      <c r="S156" s="334"/>
      <c r="T156" s="334"/>
      <c r="U156" s="334"/>
      <c r="Y156" s="376"/>
    </row>
    <row r="157" spans="5:25" s="338" customFormat="1">
      <c r="L157" s="337"/>
      <c r="M157" s="333"/>
      <c r="N157" s="334"/>
      <c r="O157" s="334"/>
      <c r="P157" s="334"/>
      <c r="Q157" s="334"/>
      <c r="R157" s="334"/>
      <c r="S157" s="334"/>
      <c r="T157" s="334"/>
      <c r="U157" s="334"/>
      <c r="Y157" s="376"/>
    </row>
    <row r="158" spans="5:25" s="338" customFormat="1">
      <c r="L158" s="337"/>
      <c r="M158" s="333"/>
      <c r="N158" s="334"/>
      <c r="O158" s="334"/>
      <c r="P158" s="334"/>
      <c r="Q158" s="334"/>
      <c r="R158" s="334"/>
      <c r="S158" s="334"/>
      <c r="T158" s="334"/>
      <c r="U158" s="334"/>
      <c r="Y158" s="376"/>
    </row>
    <row r="159" spans="5:25" s="338" customFormat="1">
      <c r="L159" s="337"/>
      <c r="M159" s="333"/>
      <c r="N159" s="334"/>
      <c r="O159" s="334"/>
      <c r="P159" s="334"/>
      <c r="Q159" s="334"/>
      <c r="R159" s="334"/>
      <c r="S159" s="334"/>
      <c r="T159" s="334"/>
      <c r="U159" s="334"/>
      <c r="Y159" s="376"/>
    </row>
    <row r="160" spans="5:25" s="338" customFormat="1">
      <c r="L160" s="337"/>
      <c r="M160" s="333"/>
      <c r="N160" s="334"/>
      <c r="O160" s="334"/>
      <c r="P160" s="334"/>
      <c r="Q160" s="334"/>
      <c r="R160" s="334"/>
      <c r="S160" s="334"/>
      <c r="T160" s="334"/>
      <c r="U160" s="334"/>
      <c r="Y160" s="376"/>
    </row>
    <row r="161" spans="12:25" s="338" customFormat="1">
      <c r="L161" s="337"/>
      <c r="M161" s="333"/>
      <c r="N161" s="334"/>
      <c r="O161" s="334"/>
      <c r="P161" s="334"/>
      <c r="Q161" s="334"/>
      <c r="R161" s="334"/>
      <c r="S161" s="334"/>
      <c r="T161" s="334"/>
      <c r="U161" s="334"/>
      <c r="Y161" s="376"/>
    </row>
    <row r="162" spans="12:25" s="338" customFormat="1">
      <c r="L162" s="337"/>
      <c r="M162" s="333"/>
      <c r="N162" s="334"/>
      <c r="O162" s="334"/>
      <c r="P162" s="334"/>
      <c r="Q162" s="334"/>
      <c r="R162" s="334"/>
      <c r="S162" s="334"/>
      <c r="T162" s="334"/>
      <c r="U162" s="334"/>
      <c r="Y162" s="376"/>
    </row>
    <row r="163" spans="12:25" s="338" customFormat="1">
      <c r="L163" s="337"/>
      <c r="M163" s="333"/>
      <c r="N163" s="334"/>
      <c r="O163" s="334"/>
      <c r="P163" s="334"/>
      <c r="Q163" s="334"/>
      <c r="R163" s="334"/>
      <c r="S163" s="334"/>
      <c r="T163" s="334"/>
      <c r="U163" s="334"/>
      <c r="Y163" s="376"/>
    </row>
    <row r="164" spans="12:25" s="338" customFormat="1">
      <c r="L164" s="337"/>
      <c r="M164" s="333"/>
      <c r="N164" s="334"/>
      <c r="O164" s="334"/>
      <c r="P164" s="334"/>
      <c r="Q164" s="334"/>
      <c r="R164" s="334"/>
      <c r="S164" s="334"/>
      <c r="T164" s="334"/>
      <c r="U164" s="334"/>
      <c r="Y164" s="376"/>
    </row>
    <row r="165" spans="12:25" s="338" customFormat="1">
      <c r="L165" s="337"/>
      <c r="M165" s="333"/>
      <c r="N165" s="334"/>
      <c r="O165" s="334"/>
      <c r="P165" s="334"/>
      <c r="Q165" s="334"/>
      <c r="R165" s="334"/>
      <c r="S165" s="334"/>
      <c r="T165" s="334"/>
      <c r="U165" s="334"/>
      <c r="Y165" s="376"/>
    </row>
    <row r="166" spans="12:25" s="338" customFormat="1">
      <c r="L166" s="337"/>
      <c r="M166" s="333"/>
      <c r="N166" s="334"/>
      <c r="O166" s="334"/>
      <c r="P166" s="334"/>
      <c r="Q166" s="334"/>
      <c r="R166" s="334"/>
      <c r="S166" s="334"/>
      <c r="T166" s="334"/>
      <c r="U166" s="334"/>
      <c r="Y166" s="376"/>
    </row>
    <row r="167" spans="12:25" s="338" customFormat="1">
      <c r="L167" s="337"/>
      <c r="M167" s="333"/>
      <c r="N167" s="334"/>
      <c r="O167" s="334"/>
      <c r="P167" s="334"/>
      <c r="Q167" s="334"/>
      <c r="R167" s="334"/>
      <c r="S167" s="334"/>
      <c r="T167" s="334"/>
      <c r="U167" s="334"/>
      <c r="Y167" s="376"/>
    </row>
    <row r="168" spans="12:25" s="338" customFormat="1">
      <c r="L168" s="337"/>
      <c r="M168" s="333"/>
      <c r="N168" s="334"/>
      <c r="O168" s="334"/>
      <c r="P168" s="334"/>
      <c r="Q168" s="334"/>
      <c r="R168" s="334"/>
      <c r="S168" s="334"/>
      <c r="T168" s="334"/>
      <c r="U168" s="334"/>
      <c r="Y168" s="376"/>
    </row>
    <row r="169" spans="12:25" s="338" customFormat="1">
      <c r="L169" s="337"/>
      <c r="M169" s="333"/>
      <c r="N169" s="334"/>
      <c r="O169" s="334"/>
      <c r="P169" s="334"/>
      <c r="Q169" s="334"/>
      <c r="R169" s="334"/>
      <c r="S169" s="334"/>
      <c r="T169" s="334"/>
      <c r="U169" s="334"/>
      <c r="Y169" s="376"/>
    </row>
    <row r="170" spans="12:25" s="338" customFormat="1">
      <c r="L170" s="337"/>
      <c r="M170" s="333"/>
      <c r="N170" s="334"/>
      <c r="O170" s="334"/>
      <c r="P170" s="334"/>
      <c r="Q170" s="334"/>
      <c r="R170" s="334"/>
      <c r="S170" s="334"/>
      <c r="T170" s="334"/>
      <c r="U170" s="334"/>
      <c r="Y170" s="376"/>
    </row>
    <row r="171" spans="12:25" s="338" customFormat="1">
      <c r="L171" s="337"/>
      <c r="M171" s="333"/>
      <c r="N171" s="334"/>
      <c r="O171" s="334"/>
      <c r="P171" s="334"/>
      <c r="Q171" s="334"/>
      <c r="R171" s="334"/>
      <c r="S171" s="334"/>
      <c r="T171" s="334"/>
      <c r="U171" s="334"/>
      <c r="Y171" s="376"/>
    </row>
    <row r="172" spans="12:25" s="338" customFormat="1">
      <c r="L172" s="337"/>
      <c r="M172" s="333"/>
      <c r="N172" s="334"/>
      <c r="O172" s="334"/>
      <c r="P172" s="334"/>
      <c r="Q172" s="334"/>
      <c r="R172" s="334"/>
      <c r="S172" s="334"/>
      <c r="T172" s="334"/>
      <c r="U172" s="334"/>
      <c r="Y172" s="376"/>
    </row>
    <row r="173" spans="12:25" s="338" customFormat="1">
      <c r="L173" s="337"/>
      <c r="M173" s="333"/>
      <c r="N173" s="334"/>
      <c r="O173" s="334"/>
      <c r="P173" s="334"/>
      <c r="Q173" s="334"/>
      <c r="R173" s="334"/>
      <c r="S173" s="334"/>
      <c r="T173" s="334"/>
      <c r="U173" s="334"/>
      <c r="Y173" s="376"/>
    </row>
    <row r="174" spans="12:25" s="338" customFormat="1">
      <c r="L174" s="337"/>
      <c r="M174" s="333"/>
      <c r="N174" s="334"/>
      <c r="O174" s="334"/>
      <c r="P174" s="334"/>
      <c r="Q174" s="334"/>
      <c r="R174" s="334"/>
      <c r="S174" s="334"/>
      <c r="T174" s="334"/>
      <c r="U174" s="334"/>
      <c r="Y174" s="376"/>
    </row>
    <row r="175" spans="12:25" s="338" customFormat="1">
      <c r="L175" s="337"/>
      <c r="M175" s="333"/>
      <c r="N175" s="334"/>
      <c r="O175" s="334"/>
      <c r="P175" s="334"/>
      <c r="Q175" s="334"/>
      <c r="R175" s="334"/>
      <c r="S175" s="334"/>
      <c r="T175" s="334"/>
      <c r="U175" s="334"/>
      <c r="Y175" s="376"/>
    </row>
    <row r="176" spans="12:25" s="338" customFormat="1">
      <c r="L176" s="337"/>
      <c r="M176" s="333"/>
      <c r="N176" s="334"/>
      <c r="O176" s="334"/>
      <c r="P176" s="334"/>
      <c r="Q176" s="334"/>
      <c r="R176" s="334"/>
      <c r="S176" s="334"/>
      <c r="T176" s="334"/>
      <c r="U176" s="334"/>
      <c r="Y176" s="376"/>
    </row>
    <row r="177" spans="12:25" s="338" customFormat="1">
      <c r="L177" s="337"/>
      <c r="M177" s="333"/>
      <c r="N177" s="334"/>
      <c r="O177" s="334"/>
      <c r="P177" s="334"/>
      <c r="Q177" s="334"/>
      <c r="R177" s="334"/>
      <c r="S177" s="334"/>
      <c r="T177" s="334"/>
      <c r="U177" s="334"/>
      <c r="Y177" s="376"/>
    </row>
    <row r="178" spans="12:25" s="338" customFormat="1">
      <c r="L178" s="337"/>
      <c r="M178" s="333"/>
      <c r="N178" s="334"/>
      <c r="O178" s="334"/>
      <c r="P178" s="334"/>
      <c r="Q178" s="334"/>
      <c r="R178" s="334"/>
      <c r="S178" s="334"/>
      <c r="T178" s="334"/>
      <c r="U178" s="334"/>
      <c r="Y178" s="376"/>
    </row>
    <row r="179" spans="12:25" s="338" customFormat="1">
      <c r="L179" s="337"/>
      <c r="M179" s="333"/>
      <c r="N179" s="334"/>
      <c r="O179" s="334"/>
      <c r="P179" s="334"/>
      <c r="Q179" s="334"/>
      <c r="R179" s="334"/>
      <c r="S179" s="334"/>
      <c r="T179" s="334"/>
      <c r="U179" s="334"/>
      <c r="Y179" s="376"/>
    </row>
    <row r="180" spans="12:25" s="338" customFormat="1">
      <c r="L180" s="337"/>
      <c r="M180" s="333"/>
      <c r="N180" s="334"/>
      <c r="O180" s="334"/>
      <c r="P180" s="334"/>
      <c r="Q180" s="334"/>
      <c r="R180" s="334"/>
      <c r="S180" s="334"/>
      <c r="T180" s="334"/>
      <c r="U180" s="334"/>
      <c r="Y180" s="376"/>
    </row>
    <row r="181" spans="12:25" s="338" customFormat="1">
      <c r="L181" s="337"/>
      <c r="M181" s="333"/>
      <c r="N181" s="334"/>
      <c r="O181" s="334"/>
      <c r="P181" s="334"/>
      <c r="Q181" s="334"/>
      <c r="R181" s="334"/>
      <c r="S181" s="334"/>
      <c r="T181" s="334"/>
      <c r="U181" s="334"/>
      <c r="Y181" s="376"/>
    </row>
    <row r="182" spans="12:25" s="338" customFormat="1">
      <c r="L182" s="337"/>
      <c r="M182" s="333"/>
      <c r="N182" s="334"/>
      <c r="O182" s="334"/>
      <c r="P182" s="334"/>
      <c r="Q182" s="334"/>
      <c r="R182" s="334"/>
      <c r="S182" s="334"/>
      <c r="T182" s="334"/>
      <c r="U182" s="334"/>
      <c r="Y182" s="376"/>
    </row>
    <row r="183" spans="12:25" s="338" customFormat="1">
      <c r="L183" s="337"/>
      <c r="M183" s="333"/>
      <c r="N183" s="334"/>
      <c r="O183" s="334"/>
      <c r="P183" s="334"/>
      <c r="Q183" s="334"/>
      <c r="R183" s="334"/>
      <c r="S183" s="334"/>
      <c r="T183" s="334"/>
      <c r="U183" s="334"/>
      <c r="Y183" s="376"/>
    </row>
    <row r="184" spans="12:25" s="338" customFormat="1">
      <c r="L184" s="337"/>
      <c r="M184" s="333"/>
      <c r="N184" s="334"/>
      <c r="O184" s="334"/>
      <c r="P184" s="334"/>
      <c r="Q184" s="334"/>
      <c r="R184" s="334"/>
      <c r="S184" s="334"/>
      <c r="T184" s="334"/>
      <c r="U184" s="334"/>
      <c r="Y184" s="376"/>
    </row>
    <row r="185" spans="12:25" s="338" customFormat="1">
      <c r="L185" s="337"/>
      <c r="M185" s="333"/>
      <c r="N185" s="334"/>
      <c r="O185" s="334"/>
      <c r="P185" s="334"/>
      <c r="Q185" s="334"/>
      <c r="R185" s="334"/>
      <c r="S185" s="334"/>
      <c r="T185" s="334"/>
      <c r="U185" s="334"/>
      <c r="Y185" s="376"/>
    </row>
    <row r="186" spans="12:25" s="338" customFormat="1">
      <c r="L186" s="337"/>
      <c r="M186" s="333"/>
      <c r="N186" s="334"/>
      <c r="O186" s="334"/>
      <c r="P186" s="334"/>
      <c r="Q186" s="334"/>
      <c r="R186" s="334"/>
      <c r="S186" s="334"/>
      <c r="T186" s="334"/>
      <c r="U186" s="334"/>
      <c r="Y186" s="376"/>
    </row>
    <row r="187" spans="12:25" s="338" customFormat="1">
      <c r="L187" s="337"/>
      <c r="M187" s="333"/>
      <c r="N187" s="334"/>
      <c r="O187" s="334"/>
      <c r="P187" s="334"/>
      <c r="Q187" s="334"/>
      <c r="R187" s="334"/>
      <c r="S187" s="334"/>
      <c r="T187" s="334"/>
      <c r="U187" s="334"/>
      <c r="Y187" s="376"/>
    </row>
    <row r="188" spans="12:25" s="338" customFormat="1">
      <c r="L188" s="337"/>
      <c r="M188" s="333"/>
      <c r="N188" s="334"/>
      <c r="O188" s="334"/>
      <c r="P188" s="334"/>
      <c r="Q188" s="334"/>
      <c r="R188" s="334"/>
      <c r="S188" s="334"/>
      <c r="T188" s="334"/>
      <c r="U188" s="334"/>
      <c r="Y188" s="376"/>
    </row>
    <row r="189" spans="12:25" s="338" customFormat="1">
      <c r="L189" s="337"/>
      <c r="M189" s="333"/>
      <c r="N189" s="334"/>
      <c r="O189" s="334"/>
      <c r="P189" s="334"/>
      <c r="Q189" s="334"/>
      <c r="R189" s="334"/>
      <c r="S189" s="334"/>
      <c r="T189" s="334"/>
      <c r="U189" s="334"/>
      <c r="Y189" s="376"/>
    </row>
    <row r="190" spans="12:25" s="338" customFormat="1">
      <c r="L190" s="337"/>
      <c r="M190" s="333"/>
      <c r="N190" s="334"/>
      <c r="O190" s="334"/>
      <c r="P190" s="334"/>
      <c r="Q190" s="334"/>
      <c r="R190" s="334"/>
      <c r="S190" s="334"/>
      <c r="T190" s="334"/>
      <c r="U190" s="334"/>
      <c r="Y190" s="376"/>
    </row>
    <row r="191" spans="12:25" s="338" customFormat="1">
      <c r="L191" s="337"/>
      <c r="M191" s="333"/>
      <c r="N191" s="334"/>
      <c r="O191" s="334"/>
      <c r="P191" s="334"/>
      <c r="Q191" s="334"/>
      <c r="R191" s="334"/>
      <c r="S191" s="334"/>
      <c r="T191" s="334"/>
      <c r="U191" s="334"/>
      <c r="Y191" s="376"/>
    </row>
    <row r="192" spans="12:25" s="338" customFormat="1">
      <c r="L192" s="337"/>
      <c r="M192" s="333"/>
      <c r="N192" s="334"/>
      <c r="O192" s="334"/>
      <c r="P192" s="334"/>
      <c r="Q192" s="334"/>
      <c r="R192" s="334"/>
      <c r="S192" s="334"/>
      <c r="T192" s="334"/>
      <c r="U192" s="334"/>
      <c r="Y192" s="376"/>
    </row>
    <row r="193" spans="12:25" s="338" customFormat="1">
      <c r="L193" s="337"/>
      <c r="M193" s="333"/>
      <c r="N193" s="334"/>
      <c r="O193" s="334"/>
      <c r="P193" s="334"/>
      <c r="Q193" s="334"/>
      <c r="R193" s="334"/>
      <c r="S193" s="334"/>
      <c r="T193" s="334"/>
      <c r="U193" s="334"/>
      <c r="Y193" s="376"/>
    </row>
    <row r="194" spans="12:25" s="338" customFormat="1">
      <c r="L194" s="337"/>
      <c r="M194" s="333"/>
      <c r="N194" s="334"/>
      <c r="O194" s="334"/>
      <c r="P194" s="334"/>
      <c r="Q194" s="334"/>
      <c r="R194" s="334"/>
      <c r="S194" s="334"/>
      <c r="T194" s="334"/>
      <c r="U194" s="334"/>
      <c r="Y194" s="376"/>
    </row>
    <row r="195" spans="12:25" s="338" customFormat="1">
      <c r="L195" s="337"/>
      <c r="M195" s="333"/>
      <c r="N195" s="334"/>
      <c r="O195" s="334"/>
      <c r="P195" s="334"/>
      <c r="Q195" s="334"/>
      <c r="R195" s="334"/>
      <c r="S195" s="334"/>
      <c r="T195" s="334"/>
      <c r="U195" s="334"/>
      <c r="Y195" s="376"/>
    </row>
    <row r="196" spans="12:25" s="338" customFormat="1">
      <c r="L196" s="337"/>
      <c r="M196" s="333"/>
      <c r="N196" s="334"/>
      <c r="O196" s="334"/>
      <c r="P196" s="334"/>
      <c r="Q196" s="334"/>
      <c r="R196" s="334"/>
      <c r="S196" s="334"/>
      <c r="T196" s="334"/>
      <c r="U196" s="334"/>
      <c r="Y196" s="376"/>
    </row>
    <row r="197" spans="12:25" s="338" customFormat="1">
      <c r="L197" s="337"/>
      <c r="M197" s="333"/>
      <c r="N197" s="334"/>
      <c r="O197" s="334"/>
      <c r="P197" s="334"/>
      <c r="Q197" s="334"/>
      <c r="R197" s="334"/>
      <c r="S197" s="334"/>
      <c r="T197" s="334"/>
      <c r="U197" s="334"/>
      <c r="Y197" s="376"/>
    </row>
    <row r="198" spans="12:25" s="338" customFormat="1">
      <c r="L198" s="337"/>
      <c r="M198" s="333"/>
      <c r="N198" s="334"/>
      <c r="O198" s="334"/>
      <c r="P198" s="334"/>
      <c r="Q198" s="334"/>
      <c r="R198" s="334"/>
      <c r="S198" s="334"/>
      <c r="T198" s="334"/>
      <c r="U198" s="334"/>
      <c r="Y198" s="376"/>
    </row>
    <row r="199" spans="12:25" s="338" customFormat="1">
      <c r="L199" s="337"/>
      <c r="M199" s="333"/>
      <c r="N199" s="334"/>
      <c r="O199" s="334"/>
      <c r="P199" s="334"/>
      <c r="Q199" s="334"/>
      <c r="R199" s="334"/>
      <c r="S199" s="334"/>
      <c r="T199" s="334"/>
      <c r="U199" s="334"/>
      <c r="Y199" s="376"/>
    </row>
    <row r="200" spans="12:25" s="338" customFormat="1">
      <c r="L200" s="337"/>
      <c r="M200" s="333"/>
      <c r="N200" s="334"/>
      <c r="O200" s="334"/>
      <c r="P200" s="334"/>
      <c r="Q200" s="334"/>
      <c r="R200" s="334"/>
      <c r="S200" s="334"/>
      <c r="T200" s="334"/>
      <c r="U200" s="334"/>
      <c r="Y200" s="376"/>
    </row>
    <row r="201" spans="12:25" s="338" customFormat="1">
      <c r="L201" s="337"/>
      <c r="M201" s="333"/>
      <c r="N201" s="334"/>
      <c r="O201" s="334"/>
      <c r="P201" s="334"/>
      <c r="Q201" s="334"/>
      <c r="R201" s="334"/>
      <c r="S201" s="334"/>
      <c r="T201" s="334"/>
      <c r="U201" s="334"/>
      <c r="Y201" s="376"/>
    </row>
    <row r="202" spans="12:25" s="338" customFormat="1">
      <c r="L202" s="337"/>
      <c r="M202" s="333"/>
      <c r="N202" s="334"/>
      <c r="O202" s="334"/>
      <c r="P202" s="334"/>
      <c r="Q202" s="334"/>
      <c r="R202" s="334"/>
      <c r="S202" s="334"/>
      <c r="T202" s="334"/>
      <c r="U202" s="334"/>
      <c r="Y202" s="376"/>
    </row>
    <row r="203" spans="12:25" s="338" customFormat="1">
      <c r="L203" s="337"/>
      <c r="M203" s="333"/>
      <c r="N203" s="334"/>
      <c r="O203" s="334"/>
      <c r="P203" s="334"/>
      <c r="Q203" s="334"/>
      <c r="R203" s="334"/>
      <c r="S203" s="334"/>
      <c r="T203" s="334"/>
      <c r="U203" s="334"/>
      <c r="Y203" s="376"/>
    </row>
    <row r="204" spans="12:25" s="338" customFormat="1">
      <c r="L204" s="337"/>
      <c r="M204" s="333"/>
      <c r="N204" s="334"/>
      <c r="O204" s="334"/>
      <c r="P204" s="334"/>
      <c r="Q204" s="334"/>
      <c r="R204" s="334"/>
      <c r="S204" s="334"/>
      <c r="T204" s="334"/>
      <c r="U204" s="334"/>
      <c r="Y204" s="376"/>
    </row>
    <row r="205" spans="12:25" s="338" customFormat="1">
      <c r="L205" s="337"/>
      <c r="M205" s="333"/>
      <c r="N205" s="334"/>
      <c r="O205" s="334"/>
      <c r="P205" s="334"/>
      <c r="Q205" s="334"/>
      <c r="R205" s="334"/>
      <c r="S205" s="334"/>
      <c r="T205" s="334"/>
      <c r="U205" s="334"/>
      <c r="Y205" s="376"/>
    </row>
    <row r="206" spans="12:25" s="338" customFormat="1">
      <c r="L206" s="337"/>
      <c r="M206" s="333"/>
      <c r="N206" s="334"/>
      <c r="O206" s="334"/>
      <c r="P206" s="334"/>
      <c r="Q206" s="334"/>
      <c r="R206" s="334"/>
      <c r="S206" s="334"/>
      <c r="T206" s="334"/>
      <c r="U206" s="334"/>
      <c r="Y206" s="376"/>
    </row>
    <row r="207" spans="12:25" s="338" customFormat="1">
      <c r="L207" s="337"/>
      <c r="M207" s="333"/>
      <c r="N207" s="334"/>
      <c r="O207" s="334"/>
      <c r="P207" s="334"/>
      <c r="Q207" s="334"/>
      <c r="R207" s="334"/>
      <c r="S207" s="334"/>
      <c r="T207" s="334"/>
      <c r="U207" s="334"/>
      <c r="Y207" s="376"/>
    </row>
    <row r="208" spans="12:25" s="338" customFormat="1">
      <c r="L208" s="337"/>
      <c r="M208" s="333"/>
      <c r="N208" s="334"/>
      <c r="O208" s="334"/>
      <c r="P208" s="334"/>
      <c r="Q208" s="334"/>
      <c r="R208" s="334"/>
      <c r="S208" s="334"/>
      <c r="T208" s="334"/>
      <c r="U208" s="334"/>
      <c r="Y208" s="376"/>
    </row>
    <row r="209" spans="12:25" s="338" customFormat="1">
      <c r="L209" s="337"/>
      <c r="M209" s="333"/>
      <c r="N209" s="334"/>
      <c r="O209" s="334"/>
      <c r="P209" s="334"/>
      <c r="Q209" s="334"/>
      <c r="R209" s="334"/>
      <c r="S209" s="334"/>
      <c r="T209" s="334"/>
      <c r="U209" s="334"/>
      <c r="Y209" s="376"/>
    </row>
    <row r="210" spans="12:25" s="338" customFormat="1">
      <c r="L210" s="337"/>
      <c r="M210" s="333"/>
      <c r="N210" s="334"/>
      <c r="O210" s="334"/>
      <c r="P210" s="334"/>
      <c r="Q210" s="334"/>
      <c r="R210" s="334"/>
      <c r="S210" s="334"/>
      <c r="T210" s="334"/>
      <c r="U210" s="334"/>
      <c r="Y210" s="376"/>
    </row>
    <row r="211" spans="12:25" s="338" customFormat="1">
      <c r="L211" s="337"/>
      <c r="M211" s="333"/>
      <c r="N211" s="334"/>
      <c r="O211" s="334"/>
      <c r="P211" s="334"/>
      <c r="Q211" s="334"/>
      <c r="R211" s="334"/>
      <c r="S211" s="334"/>
      <c r="T211" s="334"/>
      <c r="U211" s="334"/>
      <c r="Y211" s="376"/>
    </row>
    <row r="212" spans="12:25" s="338" customFormat="1">
      <c r="L212" s="337"/>
      <c r="M212" s="333"/>
      <c r="N212" s="334"/>
      <c r="O212" s="334"/>
      <c r="P212" s="334"/>
      <c r="Q212" s="334"/>
      <c r="R212" s="334"/>
      <c r="S212" s="334"/>
      <c r="T212" s="334"/>
      <c r="U212" s="334"/>
      <c r="Y212" s="376"/>
    </row>
    <row r="213" spans="12:25" s="338" customFormat="1">
      <c r="L213" s="337"/>
      <c r="M213" s="333"/>
      <c r="N213" s="334"/>
      <c r="O213" s="334"/>
      <c r="P213" s="334"/>
      <c r="Q213" s="334"/>
      <c r="R213" s="334"/>
      <c r="S213" s="334"/>
      <c r="T213" s="334"/>
      <c r="U213" s="334"/>
      <c r="Y213" s="376"/>
    </row>
    <row r="214" spans="12:25" s="338" customFormat="1">
      <c r="L214" s="337"/>
      <c r="M214" s="333"/>
      <c r="N214" s="334"/>
      <c r="O214" s="334"/>
      <c r="P214" s="334"/>
      <c r="Q214" s="334"/>
      <c r="R214" s="334"/>
      <c r="S214" s="334"/>
      <c r="T214" s="334"/>
      <c r="U214" s="334"/>
      <c r="Y214" s="376"/>
    </row>
    <row r="215" spans="12:25" s="338" customFormat="1">
      <c r="L215" s="337"/>
      <c r="M215" s="333"/>
      <c r="N215" s="334"/>
      <c r="O215" s="334"/>
      <c r="P215" s="334"/>
      <c r="Q215" s="334"/>
      <c r="R215" s="334"/>
      <c r="S215" s="334"/>
      <c r="T215" s="334"/>
      <c r="U215" s="334"/>
      <c r="Y215" s="376"/>
    </row>
    <row r="216" spans="12:25" s="338" customFormat="1">
      <c r="L216" s="337"/>
      <c r="M216" s="333"/>
      <c r="N216" s="334"/>
      <c r="O216" s="334"/>
      <c r="P216" s="334"/>
      <c r="Q216" s="334"/>
      <c r="R216" s="334"/>
      <c r="S216" s="334"/>
      <c r="T216" s="334"/>
      <c r="U216" s="334"/>
      <c r="Y216" s="376"/>
    </row>
    <row r="217" spans="12:25" s="338" customFormat="1">
      <c r="L217" s="337"/>
      <c r="M217" s="333"/>
      <c r="N217" s="334"/>
      <c r="O217" s="334"/>
      <c r="P217" s="334"/>
      <c r="Q217" s="334"/>
      <c r="R217" s="334"/>
      <c r="S217" s="334"/>
      <c r="T217" s="334"/>
      <c r="U217" s="334"/>
      <c r="Y217" s="376"/>
    </row>
    <row r="218" spans="12:25" s="338" customFormat="1">
      <c r="L218" s="337"/>
      <c r="M218" s="333"/>
      <c r="N218" s="334"/>
      <c r="O218" s="334"/>
      <c r="P218" s="334"/>
      <c r="Q218" s="334"/>
      <c r="R218" s="334"/>
      <c r="S218" s="334"/>
      <c r="T218" s="334"/>
      <c r="U218" s="334"/>
      <c r="Y218" s="376"/>
    </row>
    <row r="219" spans="12:25" s="338" customFormat="1">
      <c r="L219" s="337"/>
      <c r="M219" s="333"/>
      <c r="N219" s="334"/>
      <c r="O219" s="334"/>
      <c r="P219" s="334"/>
      <c r="Q219" s="334"/>
      <c r="R219" s="334"/>
      <c r="S219" s="334"/>
      <c r="T219" s="334"/>
      <c r="U219" s="334"/>
      <c r="Y219" s="376"/>
    </row>
    <row r="220" spans="12:25" s="338" customFormat="1">
      <c r="L220" s="337"/>
      <c r="M220" s="333"/>
      <c r="N220" s="334"/>
      <c r="O220" s="334"/>
      <c r="P220" s="334"/>
      <c r="Q220" s="334"/>
      <c r="R220" s="334"/>
      <c r="S220" s="334"/>
      <c r="T220" s="334"/>
      <c r="U220" s="334"/>
      <c r="Y220" s="376"/>
    </row>
    <row r="221" spans="12:25" s="338" customFormat="1">
      <c r="L221" s="337"/>
      <c r="M221" s="333"/>
      <c r="N221" s="334"/>
      <c r="O221" s="334"/>
      <c r="P221" s="334"/>
      <c r="Q221" s="334"/>
      <c r="R221" s="334"/>
      <c r="S221" s="334"/>
      <c r="T221" s="334"/>
      <c r="U221" s="334"/>
      <c r="Y221" s="376"/>
    </row>
    <row r="222" spans="12:25" s="338" customFormat="1">
      <c r="L222" s="337"/>
      <c r="M222" s="333"/>
      <c r="N222" s="334"/>
      <c r="O222" s="334"/>
      <c r="P222" s="334"/>
      <c r="Q222" s="334"/>
      <c r="R222" s="334"/>
      <c r="S222" s="334"/>
      <c r="T222" s="334"/>
      <c r="U222" s="334"/>
      <c r="Y222" s="376"/>
    </row>
    <row r="223" spans="12:25" s="338" customFormat="1">
      <c r="L223" s="337"/>
      <c r="M223" s="333"/>
      <c r="N223" s="334"/>
      <c r="O223" s="334"/>
      <c r="P223" s="334"/>
      <c r="Q223" s="334"/>
      <c r="R223" s="334"/>
      <c r="S223" s="334"/>
      <c r="T223" s="334"/>
      <c r="U223" s="334"/>
      <c r="Y223" s="376"/>
    </row>
    <row r="224" spans="12:25" s="338" customFormat="1">
      <c r="L224" s="337"/>
      <c r="M224" s="333"/>
      <c r="N224" s="334"/>
      <c r="O224" s="334"/>
      <c r="P224" s="334"/>
      <c r="Q224" s="334"/>
      <c r="R224" s="334"/>
      <c r="S224" s="334"/>
      <c r="T224" s="334"/>
      <c r="U224" s="334"/>
      <c r="Y224" s="376"/>
    </row>
    <row r="225" spans="12:25" s="338" customFormat="1">
      <c r="L225" s="337"/>
      <c r="M225" s="333"/>
      <c r="N225" s="334"/>
      <c r="O225" s="334"/>
      <c r="P225" s="334"/>
      <c r="Q225" s="334"/>
      <c r="R225" s="334"/>
      <c r="S225" s="334"/>
      <c r="T225" s="334"/>
      <c r="U225" s="334"/>
      <c r="Y225" s="376"/>
    </row>
    <row r="226" spans="12:25" s="338" customFormat="1">
      <c r="L226" s="337"/>
      <c r="M226" s="333"/>
      <c r="N226" s="334"/>
      <c r="O226" s="334"/>
      <c r="P226" s="334"/>
      <c r="Q226" s="334"/>
      <c r="R226" s="334"/>
      <c r="S226" s="334"/>
      <c r="T226" s="334"/>
      <c r="U226" s="334"/>
      <c r="Y226" s="376"/>
    </row>
    <row r="227" spans="12:25" s="338" customFormat="1">
      <c r="L227" s="337"/>
      <c r="M227" s="333"/>
      <c r="N227" s="334"/>
      <c r="O227" s="334"/>
      <c r="P227" s="334"/>
      <c r="Q227" s="334"/>
      <c r="R227" s="334"/>
      <c r="S227" s="334"/>
      <c r="T227" s="334"/>
      <c r="U227" s="334"/>
      <c r="Y227" s="376"/>
    </row>
    <row r="228" spans="12:25" s="338" customFormat="1">
      <c r="L228" s="337"/>
      <c r="M228" s="333"/>
      <c r="N228" s="334"/>
      <c r="O228" s="334"/>
      <c r="P228" s="334"/>
      <c r="Q228" s="334"/>
      <c r="R228" s="334"/>
      <c r="S228" s="334"/>
      <c r="T228" s="334"/>
      <c r="U228" s="334"/>
      <c r="Y228" s="376"/>
    </row>
    <row r="229" spans="12:25" s="338" customFormat="1">
      <c r="L229" s="337"/>
      <c r="M229" s="333"/>
      <c r="N229" s="334"/>
      <c r="O229" s="334"/>
      <c r="P229" s="334"/>
      <c r="Q229" s="334"/>
      <c r="R229" s="334"/>
      <c r="S229" s="334"/>
      <c r="T229" s="334"/>
      <c r="U229" s="334"/>
      <c r="Y229" s="376"/>
    </row>
    <row r="230" spans="12:25" s="338" customFormat="1">
      <c r="L230" s="337"/>
      <c r="M230" s="333"/>
      <c r="N230" s="334"/>
      <c r="O230" s="334"/>
      <c r="P230" s="334"/>
      <c r="Q230" s="334"/>
      <c r="R230" s="334"/>
      <c r="S230" s="334"/>
      <c r="T230" s="334"/>
      <c r="U230" s="334"/>
      <c r="Y230" s="376"/>
    </row>
    <row r="231" spans="12:25" s="338" customFormat="1">
      <c r="L231" s="337"/>
      <c r="M231" s="333"/>
      <c r="N231" s="334"/>
      <c r="O231" s="334"/>
      <c r="P231" s="334"/>
      <c r="Q231" s="334"/>
      <c r="R231" s="334"/>
      <c r="S231" s="334"/>
      <c r="T231" s="334"/>
      <c r="U231" s="334"/>
      <c r="Y231" s="376"/>
    </row>
    <row r="232" spans="12:25" s="338" customFormat="1">
      <c r="L232" s="337"/>
      <c r="M232" s="333"/>
      <c r="N232" s="334"/>
      <c r="O232" s="334"/>
      <c r="P232" s="334"/>
      <c r="Q232" s="334"/>
      <c r="R232" s="334"/>
      <c r="S232" s="334"/>
      <c r="T232" s="334"/>
      <c r="U232" s="334"/>
      <c r="Y232" s="376"/>
    </row>
    <row r="233" spans="12:25" s="338" customFormat="1">
      <c r="L233" s="337"/>
      <c r="M233" s="333"/>
      <c r="N233" s="334"/>
      <c r="O233" s="334"/>
      <c r="P233" s="334"/>
      <c r="Q233" s="334"/>
      <c r="R233" s="334"/>
      <c r="S233" s="334"/>
      <c r="T233" s="334"/>
      <c r="U233" s="334"/>
      <c r="Y233" s="376"/>
    </row>
    <row r="234" spans="12:25" s="338" customFormat="1">
      <c r="L234" s="337"/>
      <c r="M234" s="333"/>
      <c r="N234" s="334"/>
      <c r="O234" s="334"/>
      <c r="P234" s="334"/>
      <c r="Q234" s="334"/>
      <c r="R234" s="334"/>
      <c r="S234" s="334"/>
      <c r="T234" s="334"/>
      <c r="U234" s="334"/>
      <c r="Y234" s="376"/>
    </row>
    <row r="235" spans="12:25" s="338" customFormat="1">
      <c r="L235" s="337"/>
      <c r="M235" s="333"/>
      <c r="N235" s="334"/>
      <c r="O235" s="334"/>
      <c r="P235" s="334"/>
      <c r="Q235" s="334"/>
      <c r="R235" s="334"/>
      <c r="S235" s="334"/>
      <c r="T235" s="334"/>
      <c r="U235" s="334"/>
      <c r="Y235" s="376"/>
    </row>
    <row r="236" spans="12:25" s="338" customFormat="1">
      <c r="L236" s="337"/>
      <c r="M236" s="333"/>
      <c r="N236" s="334"/>
      <c r="O236" s="334"/>
      <c r="P236" s="334"/>
      <c r="Q236" s="334"/>
      <c r="R236" s="334"/>
      <c r="S236" s="334"/>
      <c r="T236" s="334"/>
      <c r="U236" s="334"/>
      <c r="Y236" s="376"/>
    </row>
    <row r="237" spans="12:25" s="338" customFormat="1">
      <c r="L237" s="337"/>
      <c r="M237" s="333"/>
      <c r="N237" s="334"/>
      <c r="O237" s="334"/>
      <c r="P237" s="334"/>
      <c r="Q237" s="334"/>
      <c r="R237" s="334"/>
      <c r="S237" s="334"/>
      <c r="T237" s="334"/>
      <c r="U237" s="334"/>
      <c r="Y237" s="376"/>
    </row>
    <row r="238" spans="12:25" s="338" customFormat="1">
      <c r="L238" s="337"/>
      <c r="M238" s="333"/>
      <c r="N238" s="334"/>
      <c r="O238" s="334"/>
      <c r="P238" s="334"/>
      <c r="Q238" s="334"/>
      <c r="R238" s="334"/>
      <c r="S238" s="334"/>
      <c r="T238" s="334"/>
      <c r="U238" s="334"/>
      <c r="Y238" s="376"/>
    </row>
    <row r="239" spans="12:25" s="338" customFormat="1">
      <c r="L239" s="337"/>
      <c r="M239" s="333"/>
      <c r="N239" s="334"/>
      <c r="O239" s="334"/>
      <c r="P239" s="334"/>
      <c r="Q239" s="334"/>
      <c r="R239" s="334"/>
      <c r="S239" s="334"/>
      <c r="T239" s="334"/>
      <c r="U239" s="334"/>
      <c r="Y239" s="376"/>
    </row>
    <row r="240" spans="12:25" s="338" customFormat="1">
      <c r="L240" s="337"/>
      <c r="M240" s="333"/>
      <c r="N240" s="334"/>
      <c r="O240" s="334"/>
      <c r="P240" s="334"/>
      <c r="Q240" s="334"/>
      <c r="R240" s="334"/>
      <c r="S240" s="334"/>
      <c r="T240" s="334"/>
      <c r="U240" s="334"/>
      <c r="Y240" s="376"/>
    </row>
    <row r="241" spans="12:25" s="338" customFormat="1">
      <c r="L241" s="337"/>
      <c r="M241" s="333"/>
      <c r="N241" s="334"/>
      <c r="O241" s="334"/>
      <c r="P241" s="334"/>
      <c r="Q241" s="334"/>
      <c r="R241" s="334"/>
      <c r="S241" s="334"/>
      <c r="T241" s="334"/>
      <c r="U241" s="334"/>
      <c r="Y241" s="376"/>
    </row>
    <row r="242" spans="12:25" s="338" customFormat="1">
      <c r="L242" s="337"/>
      <c r="M242" s="333"/>
      <c r="N242" s="334"/>
      <c r="O242" s="334"/>
      <c r="P242" s="334"/>
      <c r="Q242" s="334"/>
      <c r="R242" s="334"/>
      <c r="S242" s="334"/>
      <c r="T242" s="334"/>
      <c r="U242" s="334"/>
      <c r="Y242" s="376"/>
    </row>
    <row r="243" spans="12:25" s="338" customFormat="1">
      <c r="L243" s="337"/>
      <c r="M243" s="333"/>
      <c r="N243" s="334"/>
      <c r="O243" s="334"/>
      <c r="P243" s="334"/>
      <c r="Q243" s="334"/>
      <c r="R243" s="334"/>
      <c r="S243" s="334"/>
      <c r="T243" s="334"/>
      <c r="U243" s="334"/>
      <c r="Y243" s="376"/>
    </row>
    <row r="244" spans="12:25" s="338" customFormat="1">
      <c r="L244" s="337"/>
      <c r="M244" s="333"/>
      <c r="N244" s="334"/>
      <c r="O244" s="334"/>
      <c r="P244" s="334"/>
      <c r="Q244" s="334"/>
      <c r="R244" s="334"/>
      <c r="S244" s="334"/>
      <c r="T244" s="334"/>
      <c r="U244" s="334"/>
      <c r="Y244" s="376"/>
    </row>
    <row r="245" spans="12:25" s="338" customFormat="1">
      <c r="L245" s="337"/>
      <c r="M245" s="333"/>
      <c r="N245" s="334"/>
      <c r="O245" s="334"/>
      <c r="P245" s="334"/>
      <c r="Q245" s="334"/>
      <c r="R245" s="334"/>
      <c r="S245" s="334"/>
      <c r="T245" s="334"/>
      <c r="U245" s="334"/>
      <c r="Y245" s="376"/>
    </row>
    <row r="246" spans="12:25" s="338" customFormat="1">
      <c r="L246" s="337"/>
      <c r="M246" s="333"/>
      <c r="N246" s="334"/>
      <c r="O246" s="334"/>
      <c r="P246" s="334"/>
      <c r="Q246" s="334"/>
      <c r="R246" s="334"/>
      <c r="S246" s="334"/>
      <c r="T246" s="334"/>
      <c r="U246" s="334"/>
      <c r="Y246" s="376"/>
    </row>
    <row r="247" spans="12:25" s="338" customFormat="1">
      <c r="L247" s="337"/>
      <c r="M247" s="333"/>
      <c r="N247" s="334"/>
      <c r="O247" s="334"/>
      <c r="P247" s="334"/>
      <c r="Q247" s="334"/>
      <c r="R247" s="334"/>
      <c r="S247" s="334"/>
      <c r="T247" s="334"/>
      <c r="U247" s="334"/>
      <c r="Y247" s="376"/>
    </row>
    <row r="248" spans="12:25" s="338" customFormat="1">
      <c r="L248" s="337"/>
      <c r="M248" s="333"/>
      <c r="N248" s="334"/>
      <c r="O248" s="334"/>
      <c r="P248" s="334"/>
      <c r="Q248" s="334"/>
      <c r="R248" s="334"/>
      <c r="S248" s="334"/>
      <c r="T248" s="334"/>
      <c r="U248" s="334"/>
      <c r="Y248" s="376"/>
    </row>
    <row r="249" spans="12:25" s="338" customFormat="1">
      <c r="L249" s="337"/>
      <c r="M249" s="333"/>
      <c r="N249" s="334"/>
      <c r="O249" s="334"/>
      <c r="P249" s="334"/>
      <c r="Q249" s="334"/>
      <c r="R249" s="334"/>
      <c r="S249" s="334"/>
      <c r="T249" s="334"/>
      <c r="U249" s="334"/>
      <c r="Y249" s="376"/>
    </row>
    <row r="250" spans="12:25" s="338" customFormat="1">
      <c r="L250" s="337"/>
      <c r="M250" s="333"/>
      <c r="N250" s="334"/>
      <c r="O250" s="334"/>
      <c r="P250" s="334"/>
      <c r="Q250" s="334"/>
      <c r="R250" s="334"/>
      <c r="S250" s="334"/>
      <c r="T250" s="334"/>
      <c r="U250" s="334"/>
      <c r="Y250" s="376"/>
    </row>
    <row r="251" spans="12:25" s="338" customFormat="1">
      <c r="L251" s="337"/>
      <c r="M251" s="333"/>
      <c r="N251" s="334"/>
      <c r="O251" s="334"/>
      <c r="P251" s="334"/>
      <c r="Q251" s="334"/>
      <c r="R251" s="334"/>
      <c r="S251" s="334"/>
      <c r="T251" s="334"/>
      <c r="U251" s="334"/>
      <c r="Y251" s="376"/>
    </row>
    <row r="252" spans="12:25" s="338" customFormat="1">
      <c r="L252" s="337"/>
      <c r="M252" s="333"/>
      <c r="N252" s="334"/>
      <c r="O252" s="334"/>
      <c r="P252" s="334"/>
      <c r="Q252" s="334"/>
      <c r="R252" s="334"/>
      <c r="S252" s="334"/>
      <c r="T252" s="334"/>
      <c r="U252" s="334"/>
      <c r="Y252" s="376"/>
    </row>
    <row r="253" spans="12:25" s="338" customFormat="1">
      <c r="L253" s="337"/>
      <c r="M253" s="333"/>
      <c r="N253" s="334"/>
      <c r="O253" s="334"/>
      <c r="P253" s="334"/>
      <c r="Q253" s="334"/>
      <c r="R253" s="334"/>
      <c r="S253" s="334"/>
      <c r="T253" s="334"/>
      <c r="U253" s="334"/>
      <c r="Y253" s="376"/>
    </row>
    <row r="254" spans="12:25" s="338" customFormat="1">
      <c r="L254" s="337"/>
      <c r="M254" s="333"/>
      <c r="N254" s="334"/>
      <c r="O254" s="334"/>
      <c r="P254" s="334"/>
      <c r="Q254" s="334"/>
      <c r="R254" s="334"/>
      <c r="S254" s="334"/>
      <c r="T254" s="334"/>
      <c r="U254" s="334"/>
      <c r="Y254" s="376"/>
    </row>
    <row r="255" spans="12:25" s="338" customFormat="1">
      <c r="L255" s="337"/>
      <c r="M255" s="333"/>
      <c r="N255" s="334"/>
      <c r="O255" s="334"/>
      <c r="P255" s="334"/>
      <c r="Q255" s="334"/>
      <c r="R255" s="334"/>
      <c r="S255" s="334"/>
      <c r="T255" s="334"/>
      <c r="U255" s="334"/>
      <c r="Y255" s="376"/>
    </row>
    <row r="256" spans="12:25" s="338" customFormat="1">
      <c r="L256" s="337"/>
      <c r="M256" s="333"/>
      <c r="N256" s="334"/>
      <c r="O256" s="334"/>
      <c r="P256" s="334"/>
      <c r="Q256" s="334"/>
      <c r="R256" s="334"/>
      <c r="S256" s="334"/>
      <c r="T256" s="334"/>
      <c r="U256" s="334"/>
      <c r="Y256" s="376"/>
    </row>
    <row r="257" spans="12:25" s="338" customFormat="1">
      <c r="L257" s="337"/>
      <c r="M257" s="333"/>
      <c r="N257" s="334"/>
      <c r="O257" s="334"/>
      <c r="P257" s="334"/>
      <c r="Q257" s="334"/>
      <c r="R257" s="334"/>
      <c r="S257" s="334"/>
      <c r="T257" s="334"/>
      <c r="U257" s="334"/>
      <c r="Y257" s="376"/>
    </row>
    <row r="258" spans="12:25" s="338" customFormat="1">
      <c r="L258" s="337"/>
      <c r="M258" s="333"/>
      <c r="N258" s="334"/>
      <c r="O258" s="334"/>
      <c r="P258" s="334"/>
      <c r="Q258" s="334"/>
      <c r="R258" s="334"/>
      <c r="S258" s="334"/>
      <c r="T258" s="334"/>
      <c r="U258" s="334"/>
      <c r="Y258" s="376"/>
    </row>
    <row r="259" spans="12:25" s="338" customFormat="1">
      <c r="L259" s="337"/>
      <c r="M259" s="333"/>
      <c r="N259" s="334"/>
      <c r="O259" s="334"/>
      <c r="P259" s="334"/>
      <c r="Q259" s="334"/>
      <c r="R259" s="334"/>
      <c r="S259" s="334"/>
      <c r="T259" s="334"/>
      <c r="U259" s="334"/>
      <c r="Y259" s="376"/>
    </row>
    <row r="260" spans="12:25" s="338" customFormat="1">
      <c r="L260" s="337"/>
      <c r="M260" s="333"/>
      <c r="N260" s="334"/>
      <c r="O260" s="334"/>
      <c r="P260" s="334"/>
      <c r="Q260" s="334"/>
      <c r="R260" s="334"/>
      <c r="S260" s="334"/>
      <c r="T260" s="334"/>
      <c r="U260" s="334"/>
      <c r="Y260" s="376"/>
    </row>
    <row r="261" spans="12:25" s="338" customFormat="1">
      <c r="L261" s="337"/>
      <c r="M261" s="333"/>
      <c r="N261" s="334"/>
      <c r="O261" s="334"/>
      <c r="P261" s="334"/>
      <c r="Q261" s="334"/>
      <c r="R261" s="334"/>
      <c r="S261" s="334"/>
      <c r="T261" s="334"/>
      <c r="U261" s="334"/>
      <c r="Y261" s="376"/>
    </row>
    <row r="262" spans="12:25" s="338" customFormat="1">
      <c r="L262" s="337"/>
      <c r="M262" s="333"/>
      <c r="N262" s="334"/>
      <c r="O262" s="334"/>
      <c r="P262" s="334"/>
      <c r="Q262" s="334"/>
      <c r="R262" s="334"/>
      <c r="S262" s="334"/>
      <c r="T262" s="334"/>
      <c r="U262" s="334"/>
      <c r="Y262" s="376"/>
    </row>
    <row r="263" spans="12:25" s="338" customFormat="1">
      <c r="L263" s="337"/>
      <c r="M263" s="333"/>
      <c r="N263" s="334"/>
      <c r="O263" s="334"/>
      <c r="P263" s="334"/>
      <c r="Q263" s="334"/>
      <c r="R263" s="334"/>
      <c r="S263" s="334"/>
      <c r="T263" s="334"/>
      <c r="U263" s="334"/>
      <c r="Y263" s="376"/>
    </row>
    <row r="264" spans="12:25" s="338" customFormat="1">
      <c r="L264" s="337"/>
      <c r="M264" s="333"/>
      <c r="N264" s="334"/>
      <c r="O264" s="334"/>
      <c r="P264" s="334"/>
      <c r="Q264" s="334"/>
      <c r="R264" s="334"/>
      <c r="S264" s="334"/>
      <c r="T264" s="334"/>
      <c r="U264" s="334"/>
      <c r="Y264" s="376"/>
    </row>
    <row r="265" spans="12:25" s="338" customFormat="1">
      <c r="L265" s="337"/>
      <c r="M265" s="333"/>
      <c r="N265" s="334"/>
      <c r="O265" s="334"/>
      <c r="P265" s="334"/>
      <c r="Q265" s="334"/>
      <c r="R265" s="334"/>
      <c r="S265" s="334"/>
      <c r="T265" s="334"/>
      <c r="U265" s="334"/>
      <c r="Y265" s="376"/>
    </row>
    <row r="266" spans="12:25" s="338" customFormat="1">
      <c r="L266" s="337"/>
      <c r="M266" s="333"/>
      <c r="N266" s="334"/>
      <c r="O266" s="334"/>
      <c r="P266" s="334"/>
      <c r="Q266" s="334"/>
      <c r="R266" s="334"/>
      <c r="S266" s="334"/>
      <c r="T266" s="334"/>
      <c r="U266" s="334"/>
      <c r="Y266" s="376"/>
    </row>
    <row r="267" spans="12:25" s="338" customFormat="1">
      <c r="L267" s="337"/>
      <c r="M267" s="333"/>
      <c r="N267" s="334"/>
      <c r="O267" s="334"/>
      <c r="P267" s="334"/>
      <c r="Q267" s="334"/>
      <c r="R267" s="334"/>
      <c r="S267" s="334"/>
      <c r="T267" s="334"/>
      <c r="U267" s="334"/>
      <c r="Y267" s="376"/>
    </row>
    <row r="268" spans="12:25" s="338" customFormat="1">
      <c r="L268" s="337"/>
      <c r="M268" s="333"/>
      <c r="N268" s="334"/>
      <c r="O268" s="334"/>
      <c r="P268" s="334"/>
      <c r="Q268" s="334"/>
      <c r="R268" s="334"/>
      <c r="S268" s="334"/>
      <c r="T268" s="334"/>
      <c r="U268" s="334"/>
      <c r="Y268" s="376"/>
    </row>
    <row r="269" spans="12:25" s="338" customFormat="1">
      <c r="L269" s="337"/>
      <c r="M269" s="333"/>
      <c r="N269" s="334"/>
      <c r="O269" s="334"/>
      <c r="P269" s="334"/>
      <c r="Q269" s="334"/>
      <c r="R269" s="334"/>
      <c r="S269" s="334"/>
      <c r="T269" s="334"/>
      <c r="U269" s="334"/>
      <c r="Y269" s="376"/>
    </row>
    <row r="270" spans="12:25" s="338" customFormat="1">
      <c r="L270" s="337"/>
      <c r="M270" s="333"/>
      <c r="N270" s="334"/>
      <c r="O270" s="334"/>
      <c r="P270" s="334"/>
      <c r="Q270" s="334"/>
      <c r="R270" s="334"/>
      <c r="S270" s="334"/>
      <c r="T270" s="334"/>
      <c r="U270" s="334"/>
      <c r="Y270" s="376"/>
    </row>
    <row r="271" spans="12:25" s="338" customFormat="1">
      <c r="L271" s="337"/>
      <c r="M271" s="333"/>
      <c r="N271" s="334"/>
      <c r="O271" s="334"/>
      <c r="P271" s="334"/>
      <c r="Q271" s="334"/>
      <c r="R271" s="334"/>
      <c r="S271" s="334"/>
      <c r="T271" s="334"/>
      <c r="U271" s="334"/>
      <c r="Y271" s="376"/>
    </row>
    <row r="272" spans="12:25" s="338" customFormat="1">
      <c r="L272" s="337"/>
      <c r="M272" s="333"/>
      <c r="N272" s="334"/>
      <c r="O272" s="334"/>
      <c r="P272" s="334"/>
      <c r="Q272" s="334"/>
      <c r="R272" s="334"/>
      <c r="S272" s="334"/>
      <c r="T272" s="334"/>
      <c r="U272" s="334"/>
      <c r="Y272" s="376"/>
    </row>
    <row r="273" spans="12:25" s="338" customFormat="1">
      <c r="L273" s="337"/>
      <c r="M273" s="333"/>
      <c r="N273" s="334"/>
      <c r="O273" s="334"/>
      <c r="P273" s="334"/>
      <c r="Q273" s="334"/>
      <c r="R273" s="334"/>
      <c r="S273" s="334"/>
      <c r="T273" s="334"/>
      <c r="U273" s="334"/>
      <c r="Y273" s="376"/>
    </row>
    <row r="274" spans="12:25" s="338" customFormat="1">
      <c r="L274" s="337"/>
      <c r="M274" s="333"/>
      <c r="N274" s="334"/>
      <c r="O274" s="334"/>
      <c r="P274" s="334"/>
      <c r="Q274" s="334"/>
      <c r="R274" s="334"/>
      <c r="S274" s="334"/>
      <c r="T274" s="334"/>
      <c r="U274" s="334"/>
      <c r="Y274" s="376"/>
    </row>
    <row r="275" spans="12:25" s="338" customFormat="1">
      <c r="L275" s="337"/>
      <c r="M275" s="333"/>
      <c r="N275" s="334"/>
      <c r="O275" s="334"/>
      <c r="P275" s="334"/>
      <c r="Q275" s="334"/>
      <c r="R275" s="334"/>
      <c r="S275" s="334"/>
      <c r="T275" s="334"/>
      <c r="U275" s="334"/>
      <c r="Y275" s="376"/>
    </row>
    <row r="276" spans="12:25" s="338" customFormat="1">
      <c r="L276" s="337"/>
      <c r="M276" s="333"/>
      <c r="N276" s="334"/>
      <c r="O276" s="334"/>
      <c r="P276" s="334"/>
      <c r="Q276" s="334"/>
      <c r="R276" s="334"/>
      <c r="S276" s="334"/>
      <c r="T276" s="334"/>
      <c r="U276" s="334"/>
      <c r="Y276" s="376"/>
    </row>
    <row r="277" spans="12:25" s="338" customFormat="1">
      <c r="L277" s="337"/>
      <c r="M277" s="333"/>
      <c r="N277" s="334"/>
      <c r="O277" s="334"/>
      <c r="P277" s="334"/>
      <c r="Q277" s="334"/>
      <c r="R277" s="334"/>
      <c r="S277" s="334"/>
      <c r="T277" s="334"/>
      <c r="U277" s="334"/>
      <c r="Y277" s="376"/>
    </row>
    <row r="278" spans="12:25" s="338" customFormat="1">
      <c r="L278" s="337"/>
      <c r="M278" s="333"/>
      <c r="N278" s="334"/>
      <c r="O278" s="334"/>
      <c r="P278" s="334"/>
      <c r="Q278" s="334"/>
      <c r="R278" s="334"/>
      <c r="S278" s="334"/>
      <c r="T278" s="334"/>
      <c r="U278" s="334"/>
      <c r="Y278" s="376"/>
    </row>
    <row r="279" spans="12:25" s="338" customFormat="1">
      <c r="L279" s="337"/>
      <c r="M279" s="333"/>
      <c r="N279" s="334"/>
      <c r="O279" s="334"/>
      <c r="P279" s="334"/>
      <c r="Q279" s="334"/>
      <c r="R279" s="334"/>
      <c r="S279" s="334"/>
      <c r="T279" s="334"/>
      <c r="U279" s="334"/>
      <c r="Y279" s="376"/>
    </row>
    <row r="280" spans="12:25" s="338" customFormat="1">
      <c r="L280" s="337"/>
      <c r="M280" s="333"/>
      <c r="N280" s="334"/>
      <c r="O280" s="334"/>
      <c r="P280" s="334"/>
      <c r="Q280" s="334"/>
      <c r="R280" s="334"/>
      <c r="S280" s="334"/>
      <c r="T280" s="334"/>
      <c r="U280" s="334"/>
      <c r="Y280" s="376"/>
    </row>
    <row r="281" spans="12:25" s="338" customFormat="1">
      <c r="L281" s="337"/>
      <c r="M281" s="333"/>
      <c r="N281" s="334"/>
      <c r="O281" s="334"/>
      <c r="P281" s="334"/>
      <c r="Q281" s="334"/>
      <c r="R281" s="334"/>
      <c r="S281" s="334"/>
      <c r="T281" s="334"/>
      <c r="U281" s="334"/>
      <c r="Y281" s="376"/>
    </row>
    <row r="282" spans="12:25" s="338" customFormat="1">
      <c r="L282" s="337"/>
      <c r="M282" s="333"/>
      <c r="N282" s="334"/>
      <c r="O282" s="334"/>
      <c r="P282" s="334"/>
      <c r="Q282" s="334"/>
      <c r="R282" s="334"/>
      <c r="S282" s="334"/>
      <c r="T282" s="334"/>
      <c r="U282" s="334"/>
      <c r="Y282" s="376"/>
    </row>
    <row r="283" spans="12:25" s="338" customFormat="1">
      <c r="L283" s="337"/>
      <c r="M283" s="333"/>
      <c r="N283" s="334"/>
      <c r="O283" s="334"/>
      <c r="P283" s="334"/>
      <c r="Q283" s="334"/>
      <c r="R283" s="334"/>
      <c r="S283" s="334"/>
      <c r="T283" s="334"/>
      <c r="U283" s="334"/>
      <c r="Y283" s="376"/>
    </row>
    <row r="284" spans="12:25" s="338" customFormat="1">
      <c r="L284" s="337"/>
      <c r="M284" s="333"/>
      <c r="N284" s="334"/>
      <c r="O284" s="334"/>
      <c r="P284" s="334"/>
      <c r="Q284" s="334"/>
      <c r="R284" s="334"/>
      <c r="S284" s="334"/>
      <c r="T284" s="334"/>
      <c r="U284" s="334"/>
      <c r="Y284" s="376"/>
    </row>
    <row r="285" spans="12:25" s="338" customFormat="1">
      <c r="L285" s="337"/>
      <c r="M285" s="333"/>
      <c r="N285" s="334"/>
      <c r="O285" s="334"/>
      <c r="P285" s="334"/>
      <c r="Q285" s="334"/>
      <c r="R285" s="334"/>
      <c r="S285" s="334"/>
      <c r="T285" s="334"/>
      <c r="U285" s="334"/>
      <c r="Y285" s="376"/>
    </row>
    <row r="286" spans="12:25" s="338" customFormat="1">
      <c r="L286" s="337"/>
      <c r="M286" s="333"/>
      <c r="N286" s="334"/>
      <c r="O286" s="334"/>
      <c r="P286" s="334"/>
      <c r="Q286" s="334"/>
      <c r="R286" s="334"/>
      <c r="S286" s="334"/>
      <c r="T286" s="334"/>
      <c r="U286" s="334"/>
      <c r="Y286" s="376"/>
    </row>
    <row r="287" spans="12:25" s="338" customFormat="1">
      <c r="L287" s="337"/>
      <c r="M287" s="333"/>
      <c r="N287" s="334"/>
      <c r="O287" s="334"/>
      <c r="P287" s="334"/>
      <c r="Q287" s="334"/>
      <c r="R287" s="334"/>
      <c r="S287" s="334"/>
      <c r="T287" s="334"/>
      <c r="U287" s="334"/>
      <c r="Y287" s="376"/>
    </row>
    <row r="288" spans="12:25" s="338" customFormat="1">
      <c r="L288" s="337"/>
      <c r="M288" s="333"/>
      <c r="N288" s="334"/>
      <c r="O288" s="334"/>
      <c r="P288" s="334"/>
      <c r="Q288" s="334"/>
      <c r="R288" s="334"/>
      <c r="S288" s="334"/>
      <c r="T288" s="334"/>
      <c r="U288" s="334"/>
      <c r="Y288" s="376"/>
    </row>
    <row r="289" spans="12:25" s="338" customFormat="1">
      <c r="L289" s="337"/>
      <c r="M289" s="333"/>
      <c r="N289" s="334"/>
      <c r="O289" s="334"/>
      <c r="P289" s="334"/>
      <c r="Q289" s="334"/>
      <c r="R289" s="334"/>
      <c r="S289" s="334"/>
      <c r="T289" s="334"/>
      <c r="U289" s="334"/>
      <c r="Y289" s="376"/>
    </row>
    <row r="290" spans="12:25" s="338" customFormat="1">
      <c r="L290" s="337"/>
      <c r="M290" s="333"/>
      <c r="N290" s="334"/>
      <c r="O290" s="334"/>
      <c r="P290" s="334"/>
      <c r="Q290" s="334"/>
      <c r="R290" s="334"/>
      <c r="S290" s="334"/>
      <c r="T290" s="334"/>
      <c r="U290" s="334"/>
      <c r="Y290" s="376"/>
    </row>
    <row r="291" spans="12:25" s="338" customFormat="1">
      <c r="L291" s="337"/>
      <c r="M291" s="333"/>
      <c r="N291" s="334"/>
      <c r="O291" s="334"/>
      <c r="P291" s="334"/>
      <c r="Q291" s="334"/>
      <c r="R291" s="334"/>
      <c r="S291" s="334"/>
      <c r="T291" s="334"/>
      <c r="U291" s="334"/>
      <c r="Y291" s="376"/>
    </row>
    <row r="292" spans="12:25" s="338" customFormat="1">
      <c r="L292" s="337"/>
      <c r="M292" s="333"/>
      <c r="N292" s="334"/>
      <c r="O292" s="334"/>
      <c r="P292" s="334"/>
      <c r="Q292" s="334"/>
      <c r="R292" s="334"/>
      <c r="S292" s="334"/>
      <c r="T292" s="334"/>
      <c r="U292" s="334"/>
      <c r="Y292" s="376"/>
    </row>
    <row r="293" spans="12:25" s="338" customFormat="1">
      <c r="L293" s="337"/>
      <c r="M293" s="333"/>
      <c r="N293" s="334"/>
      <c r="O293" s="334"/>
      <c r="P293" s="334"/>
      <c r="Q293" s="334"/>
      <c r="R293" s="334"/>
      <c r="S293" s="334"/>
      <c r="T293" s="334"/>
      <c r="U293" s="334"/>
      <c r="Y293" s="376"/>
    </row>
    <row r="294" spans="12:25" s="338" customFormat="1">
      <c r="L294" s="337"/>
      <c r="M294" s="333"/>
      <c r="N294" s="334"/>
      <c r="O294" s="334"/>
      <c r="P294" s="334"/>
      <c r="Q294" s="334"/>
      <c r="R294" s="334"/>
      <c r="S294" s="334"/>
      <c r="T294" s="334"/>
      <c r="U294" s="334"/>
      <c r="Y294" s="376"/>
    </row>
    <row r="295" spans="12:25" s="338" customFormat="1">
      <c r="L295" s="337"/>
      <c r="M295" s="333"/>
      <c r="N295" s="334"/>
      <c r="O295" s="334"/>
      <c r="P295" s="334"/>
      <c r="Q295" s="334"/>
      <c r="R295" s="334"/>
      <c r="S295" s="334"/>
      <c r="T295" s="334"/>
      <c r="U295" s="334"/>
      <c r="Y295" s="376"/>
    </row>
    <row r="296" spans="12:25" s="338" customFormat="1">
      <c r="L296" s="337"/>
      <c r="M296" s="333"/>
      <c r="N296" s="334"/>
      <c r="O296" s="334"/>
      <c r="P296" s="334"/>
      <c r="Q296" s="334"/>
      <c r="R296" s="334"/>
      <c r="S296" s="334"/>
      <c r="T296" s="334"/>
      <c r="U296" s="334"/>
      <c r="Y296" s="376"/>
    </row>
    <row r="297" spans="12:25" s="338" customFormat="1">
      <c r="L297" s="337"/>
      <c r="M297" s="333"/>
      <c r="N297" s="334"/>
      <c r="O297" s="334"/>
      <c r="P297" s="334"/>
      <c r="Q297" s="334"/>
      <c r="R297" s="334"/>
      <c r="S297" s="334"/>
      <c r="T297" s="334"/>
      <c r="U297" s="334"/>
      <c r="Y297" s="376"/>
    </row>
    <row r="298" spans="12:25" s="338" customFormat="1">
      <c r="L298" s="337"/>
      <c r="M298" s="333"/>
      <c r="N298" s="334"/>
      <c r="O298" s="334"/>
      <c r="P298" s="334"/>
      <c r="Q298" s="334"/>
      <c r="R298" s="334"/>
      <c r="S298" s="334"/>
      <c r="T298" s="334"/>
      <c r="U298" s="334"/>
      <c r="Y298" s="376"/>
    </row>
    <row r="299" spans="12:25" s="338" customFormat="1">
      <c r="L299" s="337"/>
      <c r="M299" s="333"/>
      <c r="N299" s="334"/>
      <c r="O299" s="334"/>
      <c r="P299" s="334"/>
      <c r="Q299" s="334"/>
      <c r="R299" s="334"/>
      <c r="S299" s="334"/>
      <c r="T299" s="334"/>
      <c r="U299" s="334"/>
      <c r="Y299" s="376"/>
    </row>
    <row r="300" spans="12:25" s="338" customFormat="1">
      <c r="L300" s="337"/>
      <c r="M300" s="333"/>
      <c r="N300" s="334"/>
      <c r="O300" s="334"/>
      <c r="P300" s="334"/>
      <c r="Q300" s="334"/>
      <c r="R300" s="334"/>
      <c r="S300" s="334"/>
      <c r="T300" s="334"/>
      <c r="U300" s="334"/>
      <c r="Y300" s="376"/>
    </row>
    <row r="301" spans="12:25" s="338" customFormat="1">
      <c r="L301" s="337"/>
      <c r="M301" s="333"/>
      <c r="N301" s="334"/>
      <c r="O301" s="334"/>
      <c r="P301" s="334"/>
      <c r="Q301" s="334"/>
      <c r="R301" s="334"/>
      <c r="S301" s="334"/>
      <c r="T301" s="334"/>
      <c r="U301" s="334"/>
      <c r="Y301" s="376"/>
    </row>
    <row r="302" spans="12:25" s="338" customFormat="1">
      <c r="L302" s="337"/>
      <c r="M302" s="333"/>
      <c r="N302" s="334"/>
      <c r="O302" s="334"/>
      <c r="P302" s="334"/>
      <c r="Q302" s="334"/>
      <c r="R302" s="334"/>
      <c r="S302" s="334"/>
      <c r="T302" s="334"/>
      <c r="U302" s="334"/>
      <c r="Y302" s="376"/>
    </row>
    <row r="303" spans="12:25" s="338" customFormat="1">
      <c r="L303" s="337"/>
      <c r="M303" s="333"/>
      <c r="N303" s="334"/>
      <c r="O303" s="334"/>
      <c r="P303" s="334"/>
      <c r="Q303" s="334"/>
      <c r="R303" s="334"/>
      <c r="S303" s="334"/>
      <c r="T303" s="334"/>
      <c r="U303" s="334"/>
      <c r="Y303" s="376"/>
    </row>
    <row r="304" spans="12:25" s="338" customFormat="1">
      <c r="L304" s="337"/>
      <c r="M304" s="333"/>
      <c r="N304" s="334"/>
      <c r="O304" s="334"/>
      <c r="P304" s="334"/>
      <c r="Q304" s="334"/>
      <c r="R304" s="334"/>
      <c r="S304" s="334"/>
      <c r="T304" s="334"/>
      <c r="U304" s="334"/>
      <c r="Y304" s="376"/>
    </row>
    <row r="305" spans="4:25" s="338" customFormat="1">
      <c r="L305" s="337"/>
      <c r="M305" s="333"/>
      <c r="N305" s="334"/>
      <c r="O305" s="334"/>
      <c r="P305" s="334"/>
      <c r="Q305" s="334"/>
      <c r="R305" s="334"/>
      <c r="S305" s="334"/>
      <c r="T305" s="334"/>
      <c r="U305" s="334"/>
      <c r="Y305" s="376"/>
    </row>
    <row r="306" spans="4:25">
      <c r="D306" s="338"/>
      <c r="E306" s="338"/>
      <c r="F306" s="338"/>
      <c r="G306" s="338"/>
      <c r="H306" s="338"/>
      <c r="I306" s="338"/>
      <c r="J306" s="338"/>
      <c r="K306" s="338"/>
    </row>
    <row r="307" spans="4:25">
      <c r="D307" s="338"/>
      <c r="E307" s="338"/>
      <c r="F307" s="338"/>
      <c r="G307" s="338"/>
      <c r="H307" s="338"/>
      <c r="I307" s="338"/>
      <c r="J307" s="338"/>
      <c r="K307" s="338"/>
    </row>
    <row r="308" spans="4:25">
      <c r="D308" s="338"/>
      <c r="E308" s="338"/>
      <c r="F308" s="338"/>
      <c r="G308" s="338"/>
      <c r="H308" s="338"/>
      <c r="I308" s="338"/>
      <c r="J308" s="338"/>
      <c r="K308" s="338"/>
    </row>
    <row r="309" spans="4:25">
      <c r="D309" s="338"/>
      <c r="E309" s="338"/>
      <c r="F309" s="338"/>
      <c r="G309" s="338"/>
      <c r="H309" s="338"/>
      <c r="I309" s="338"/>
      <c r="J309" s="338"/>
      <c r="K309" s="338"/>
    </row>
    <row r="310" spans="4:25">
      <c r="E310" s="338"/>
      <c r="F310" s="338"/>
      <c r="G310" s="338"/>
      <c r="H310" s="338"/>
      <c r="I310" s="338"/>
      <c r="J310" s="338"/>
      <c r="K310" s="338"/>
    </row>
    <row r="311" spans="4:25">
      <c r="E311" s="338"/>
      <c r="F311" s="338"/>
      <c r="G311" s="338"/>
      <c r="H311" s="338"/>
      <c r="I311" s="338"/>
      <c r="J311" s="338"/>
      <c r="K311" s="338"/>
    </row>
    <row r="312" spans="4:25">
      <c r="E312" s="338"/>
      <c r="F312" s="338"/>
      <c r="G312" s="338"/>
      <c r="H312" s="338"/>
      <c r="I312" s="338"/>
      <c r="J312" s="338"/>
      <c r="K312" s="338"/>
    </row>
    <row r="313" spans="4:25">
      <c r="E313" s="338"/>
      <c r="F313" s="338"/>
      <c r="G313" s="338"/>
      <c r="H313" s="338"/>
      <c r="I313" s="338"/>
      <c r="J313" s="338"/>
      <c r="K313" s="338"/>
    </row>
  </sheetData>
  <mergeCells count="61">
    <mergeCell ref="A9:A20"/>
    <mergeCell ref="B88:B90"/>
    <mergeCell ref="A85:A90"/>
    <mergeCell ref="C36:C41"/>
    <mergeCell ref="B36:B41"/>
    <mergeCell ref="A36:A41"/>
    <mergeCell ref="C67:C81"/>
    <mergeCell ref="A21:A24"/>
    <mergeCell ref="C42:C46"/>
    <mergeCell ref="B42:B46"/>
    <mergeCell ref="A42:A46"/>
    <mergeCell ref="B6:K6"/>
    <mergeCell ref="A1:K1"/>
    <mergeCell ref="A2:K2"/>
    <mergeCell ref="A3:K3"/>
    <mergeCell ref="A4:K4"/>
    <mergeCell ref="A5:K5"/>
    <mergeCell ref="B7:K7"/>
    <mergeCell ref="B31:B35"/>
    <mergeCell ref="C31:C35"/>
    <mergeCell ref="B26:B30"/>
    <mergeCell ref="B9:B20"/>
    <mergeCell ref="C18:C20"/>
    <mergeCell ref="C26:C30"/>
    <mergeCell ref="C21:C24"/>
    <mergeCell ref="B21:B24"/>
    <mergeCell ref="C108:C109"/>
    <mergeCell ref="B85:B86"/>
    <mergeCell ref="B47:B48"/>
    <mergeCell ref="C85:C86"/>
    <mergeCell ref="B67:B84"/>
    <mergeCell ref="C99:C103"/>
    <mergeCell ref="B108:B109"/>
    <mergeCell ref="C104:C105"/>
    <mergeCell ref="B99:B105"/>
    <mergeCell ref="C106:C107"/>
    <mergeCell ref="B106:B107"/>
    <mergeCell ref="B96:B98"/>
    <mergeCell ref="A91:A92"/>
    <mergeCell ref="B93:B94"/>
    <mergeCell ref="A47:A48"/>
    <mergeCell ref="C50:C51"/>
    <mergeCell ref="B50:B51"/>
    <mergeCell ref="A49:A51"/>
    <mergeCell ref="B52:B66"/>
    <mergeCell ref="A52:A84"/>
    <mergeCell ref="C87:C90"/>
    <mergeCell ref="C110:C114"/>
    <mergeCell ref="B110:B114"/>
    <mergeCell ref="A110:A124"/>
    <mergeCell ref="B118:B119"/>
    <mergeCell ref="B116:B117"/>
    <mergeCell ref="B120:B123"/>
    <mergeCell ref="C120:C123"/>
    <mergeCell ref="C125:C126"/>
    <mergeCell ref="B125:B126"/>
    <mergeCell ref="A125:A126"/>
    <mergeCell ref="C127:C128"/>
    <mergeCell ref="C129:C133"/>
    <mergeCell ref="A129:A133"/>
    <mergeCell ref="B129:B133"/>
  </mergeCells>
  <dataValidations count="4">
    <dataValidation type="list" allowBlank="1" showInputMessage="1" showErrorMessage="1" sqref="A101 A91 A93 A36 A9 A49 A25 A52 A42">
      <formula1>$Z$9:$Z$23</formula1>
    </dataValidation>
    <dataValidation type="list" allowBlank="1" showInputMessage="1" showErrorMessage="1" sqref="B42 B91 B52 B49:B50 B47 B9 B36 B96 B99 B25 B88 B110 B93">
      <formula1>$AD$9:$AD$48</formula1>
    </dataValidation>
    <dataValidation type="whole" allowBlank="1" showInputMessage="1" showErrorMessage="1" sqref="I19 F19:G19 F20:I25 K27:Q27 N37:Q37 G26:Q26 H28 J28:Q28 F51 H50 J50 N53:O53 F40:G50 K37:L50 O51 M38:O50 L51:M51 L53 L52:O52 P38:Q52 J54 H51:J53 H54 H29:J49 F26:F38 G27:G39 K29:Q36 J9:Q25 F9:I18 K52:K136 F52:G136 H55:J136 L54:Q136">
      <formula1>0</formula1>
      <formula2>100</formula2>
    </dataValidation>
    <dataValidation type="list" allowBlank="1" showInputMessage="1" showErrorMessage="1" sqref="S9:U136">
      <formula1>$AC$9:$AC$29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'[3]Prioridades Directivas'!#REF!</xm:f>
          </x14:formula1>
          <xm:sqref>B127 A128:B129 B124:B125 A125 A127</xm:sqref>
        </x14:dataValidation>
        <x14:dataValidation type="list" allowBlank="1" showInputMessage="1" showErrorMessage="1">
          <x14:formula1>
            <xm:f>'[4]Prioridades Directivas'!#REF!</xm:f>
          </x14:formula1>
          <xm:sqref>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Q591"/>
  <sheetViews>
    <sheetView topLeftCell="A167" zoomScale="99" zoomScaleNormal="99" zoomScaleSheetLayoutView="32" workbookViewId="0">
      <selection activeCell="H106" sqref="H106"/>
    </sheetView>
  </sheetViews>
  <sheetFormatPr baseColWidth="10" defaultRowHeight="15"/>
  <cols>
    <col min="1" max="1" width="2.5703125" style="138" customWidth="1"/>
    <col min="2" max="6" width="4.28515625" hidden="1" customWidth="1"/>
    <col min="7" max="7" width="18.85546875" style="373" bestFit="1" customWidth="1"/>
    <col min="8" max="8" width="33.85546875" style="373" customWidth="1"/>
    <col min="9" max="9" width="47.85546875" style="373" customWidth="1"/>
    <col min="10" max="10" width="18.28515625" style="373" customWidth="1"/>
    <col min="11" max="11" width="14" style="374" customWidth="1"/>
    <col min="12" max="12" width="15.42578125" style="373" customWidth="1"/>
    <col min="13" max="13" width="13.7109375" style="373" customWidth="1"/>
    <col min="14" max="14" width="22.42578125" style="373" customWidth="1"/>
    <col min="15" max="43" width="11.42578125" style="138"/>
  </cols>
  <sheetData>
    <row r="1" spans="2:21" s="138" customFormat="1" ht="15.75">
      <c r="G1" s="354"/>
      <c r="H1" s="355"/>
      <c r="I1" s="355"/>
      <c r="J1" s="355"/>
      <c r="K1" s="356"/>
      <c r="L1" s="355"/>
      <c r="M1" s="355"/>
      <c r="N1" s="355"/>
      <c r="O1" s="345" t="s">
        <v>471</v>
      </c>
      <c r="P1" s="357"/>
    </row>
    <row r="2" spans="2:21" s="138" customFormat="1" ht="15.75">
      <c r="G2" s="523" t="s">
        <v>458</v>
      </c>
      <c r="H2" s="523"/>
      <c r="I2" s="523"/>
      <c r="J2" s="523"/>
      <c r="K2" s="523"/>
      <c r="L2" s="523"/>
      <c r="M2" s="523"/>
      <c r="N2" s="523"/>
      <c r="O2" s="523"/>
      <c r="P2" s="523"/>
      <c r="Q2" s="359"/>
      <c r="R2" s="360"/>
      <c r="S2" s="361" t="s">
        <v>470</v>
      </c>
      <c r="T2" s="360"/>
      <c r="U2" s="362"/>
    </row>
    <row r="3" spans="2:21" s="138" customFormat="1">
      <c r="G3" s="524" t="s">
        <v>459</v>
      </c>
      <c r="H3" s="524"/>
      <c r="I3" s="524"/>
      <c r="J3" s="524"/>
      <c r="K3" s="524"/>
      <c r="L3" s="524"/>
      <c r="M3" s="524"/>
      <c r="N3" s="524"/>
      <c r="O3" s="524"/>
      <c r="P3" s="524"/>
      <c r="Q3" s="359"/>
      <c r="R3" s="360"/>
      <c r="S3" s="361" t="s">
        <v>42</v>
      </c>
      <c r="T3" s="360"/>
      <c r="U3" s="362"/>
    </row>
    <row r="4" spans="2:21" s="138" customFormat="1">
      <c r="G4" s="525" t="s">
        <v>1114</v>
      </c>
      <c r="H4" s="525"/>
      <c r="I4" s="525"/>
      <c r="J4" s="525"/>
      <c r="K4" s="525"/>
      <c r="L4" s="525"/>
      <c r="M4" s="525"/>
      <c r="N4" s="525"/>
      <c r="O4" s="525"/>
      <c r="P4" s="525"/>
      <c r="Q4" s="359"/>
      <c r="R4" s="360"/>
      <c r="S4" s="361" t="s">
        <v>334</v>
      </c>
      <c r="T4" s="360"/>
      <c r="U4" s="362"/>
    </row>
    <row r="5" spans="2:21" s="138" customFormat="1">
      <c r="H5" s="358"/>
      <c r="I5" s="388"/>
      <c r="J5" s="522">
        <f>+PPNE1!C5</f>
        <v>2020</v>
      </c>
      <c r="K5" s="522"/>
      <c r="L5" s="358"/>
      <c r="M5" s="358"/>
      <c r="N5" s="358"/>
      <c r="O5" s="358"/>
      <c r="P5" s="358"/>
      <c r="Q5" s="359"/>
      <c r="R5" s="360"/>
      <c r="S5" s="360"/>
      <c r="T5" s="360"/>
      <c r="U5" s="362"/>
    </row>
    <row r="6" spans="2:21" s="138" customFormat="1">
      <c r="G6" s="387" t="s">
        <v>1113</v>
      </c>
      <c r="H6" s="521">
        <f>+PPNE1!B7</f>
        <v>0</v>
      </c>
      <c r="I6" s="521"/>
      <c r="J6" s="521"/>
      <c r="K6" s="521"/>
      <c r="L6" s="521"/>
      <c r="M6" s="521"/>
      <c r="N6" s="521"/>
      <c r="O6" s="345"/>
      <c r="P6" s="357"/>
    </row>
    <row r="7" spans="2:21" ht="25.5" customHeight="1">
      <c r="B7" s="363" t="s">
        <v>1195</v>
      </c>
      <c r="C7" s="364" t="s">
        <v>1196</v>
      </c>
      <c r="D7" s="364" t="s">
        <v>1197</v>
      </c>
      <c r="E7" s="364" t="s">
        <v>1198</v>
      </c>
      <c r="F7" s="365" t="s">
        <v>1199</v>
      </c>
      <c r="G7" s="383" t="s">
        <v>1200</v>
      </c>
      <c r="H7" s="385" t="s">
        <v>0</v>
      </c>
      <c r="I7" s="385" t="s">
        <v>1</v>
      </c>
      <c r="J7" s="385" t="s">
        <v>59</v>
      </c>
      <c r="K7" s="386" t="s">
        <v>2</v>
      </c>
      <c r="L7" s="385" t="s">
        <v>3</v>
      </c>
      <c r="M7" s="385" t="s">
        <v>1111</v>
      </c>
      <c r="N7" s="385" t="s">
        <v>60</v>
      </c>
      <c r="O7" s="357"/>
      <c r="P7" s="357"/>
    </row>
    <row r="8" spans="2:21" ht="12.75">
      <c r="B8" s="366" t="e">
        <f>IF(Tabla1[[#This Row],[Código_Actividad]]="","",CONCATENATE(Tabla1[[#This Row],[POA]],".",Tabla1[[#This Row],[SRS]],".",Tabla1[[#This Row],[AREA]],".",Tabla1[[#This Row],[TIPO]]))</f>
        <v>#REF!</v>
      </c>
      <c r="C8" s="366" t="e">
        <f>IF(Tabla1[[#This Row],[Código_Actividad]]="","",'[5]Formulario PPGR1'!#REF!)</f>
        <v>#REF!</v>
      </c>
      <c r="D8" s="366" t="e">
        <f>IF(Tabla1[[#This Row],[Código_Actividad]]="","",'[5]Formulario PPGR1'!#REF!)</f>
        <v>#REF!</v>
      </c>
      <c r="E8" s="366" t="e">
        <f>IF(Tabla1[[#This Row],[Código_Actividad]]="","",'[5]Formulario PPGR1'!#REF!)</f>
        <v>#REF!</v>
      </c>
      <c r="F8" s="366" t="e">
        <f>IF(Tabla1[[#This Row],[Código_Actividad]]="","",'[5]Formulario PPGR1'!#REF!)</f>
        <v>#REF!</v>
      </c>
      <c r="G8" s="347" t="s">
        <v>1322</v>
      </c>
      <c r="H8" s="368" t="s">
        <v>1313</v>
      </c>
      <c r="I8" s="368" t="s">
        <v>1312</v>
      </c>
      <c r="J8" s="367">
        <v>1</v>
      </c>
      <c r="K8" s="369">
        <v>50</v>
      </c>
      <c r="L8" s="370">
        <f>+Tabla1[[#This Row],[Precio Unitario]]*Tabla1[[#This Row],[Cantidad de Insumos]]</f>
        <v>50</v>
      </c>
      <c r="M8" s="371"/>
      <c r="N8" s="368"/>
      <c r="O8" s="357"/>
      <c r="P8" s="357"/>
    </row>
    <row r="9" spans="2:21" ht="12.75">
      <c r="B9" s="366" t="e">
        <f>IF(Tabla1[[#This Row],[Código_Actividad]]="","",CONCATENATE(Tabla1[[#This Row],[POA]],".",Tabla1[[#This Row],[SRS]],".",Tabla1[[#This Row],[AREA]],".",Tabla1[[#This Row],[TIPO]]))</f>
        <v>#REF!</v>
      </c>
      <c r="C9" s="366" t="e">
        <f>IF(Tabla1[[#This Row],[Código_Actividad]]="","",'[5]Formulario PPGR1'!#REF!)</f>
        <v>#REF!</v>
      </c>
      <c r="D9" s="366" t="e">
        <f>IF(Tabla1[[#This Row],[Código_Actividad]]="","",'[5]Formulario PPGR1'!#REF!)</f>
        <v>#REF!</v>
      </c>
      <c r="E9" s="366" t="e">
        <f>IF(Tabla1[[#This Row],[Código_Actividad]]="","",'[5]Formulario PPGR1'!#REF!)</f>
        <v>#REF!</v>
      </c>
      <c r="F9" s="366" t="e">
        <f>IF(Tabla1[[#This Row],[Código_Actividad]]="","",'[5]Formulario PPGR1'!#REF!)</f>
        <v>#REF!</v>
      </c>
      <c r="G9" s="367" t="s">
        <v>1322</v>
      </c>
      <c r="H9" s="368" t="s">
        <v>1314</v>
      </c>
      <c r="I9" s="368" t="s">
        <v>1314</v>
      </c>
      <c r="J9" s="367">
        <v>1</v>
      </c>
      <c r="K9" s="369"/>
      <c r="L9" s="370">
        <f>+Tabla1[[#This Row],[Precio Unitario]]*Tabla1[[#This Row],[Cantidad de Insumos]]</f>
        <v>0</v>
      </c>
      <c r="M9" s="371"/>
      <c r="N9" s="368"/>
      <c r="O9" s="357"/>
      <c r="P9" s="357"/>
    </row>
    <row r="10" spans="2:21" ht="13.5" thickBot="1">
      <c r="B10" s="366" t="e">
        <f>IF(Tabla1[[#This Row],[Código_Actividad]]="","",CONCATENATE(Tabla1[[#This Row],[POA]],".",Tabla1[[#This Row],[SRS]],".",Tabla1[[#This Row],[AREA]],".",Tabla1[[#This Row],[TIPO]]))</f>
        <v>#REF!</v>
      </c>
      <c r="C10" s="366" t="e">
        <f>IF(Tabla1[[#This Row],[Código_Actividad]]="","",'[5]Formulario PPGR1'!#REF!)</f>
        <v>#REF!</v>
      </c>
      <c r="D10" s="366" t="e">
        <f>IF(Tabla1[[#This Row],[Código_Actividad]]="","",'[5]Formulario PPGR1'!#REF!)</f>
        <v>#REF!</v>
      </c>
      <c r="E10" s="366" t="e">
        <f>IF(Tabla1[[#This Row],[Código_Actividad]]="","",'[5]Formulario PPGR1'!#REF!)</f>
        <v>#REF!</v>
      </c>
      <c r="F10" s="366" t="e">
        <f>IF(Tabla1[[#This Row],[Código_Actividad]]="","",'[5]Formulario PPGR1'!#REF!)</f>
        <v>#REF!</v>
      </c>
      <c r="G10" s="367" t="s">
        <v>1322</v>
      </c>
      <c r="H10" s="404" t="s">
        <v>1315</v>
      </c>
      <c r="I10" s="405" t="s">
        <v>1291</v>
      </c>
      <c r="J10" s="367">
        <v>1</v>
      </c>
      <c r="K10" s="369"/>
      <c r="L10" s="370">
        <f>+Tabla1[[#This Row],[Precio Unitario]]*Tabla1[[#This Row],[Cantidad de Insumos]]</f>
        <v>0</v>
      </c>
      <c r="M10" s="371"/>
      <c r="N10" s="368"/>
      <c r="O10" s="357"/>
      <c r="P10" s="357"/>
    </row>
    <row r="11" spans="2:21" ht="13.5" thickBot="1">
      <c r="B11" s="366" t="e">
        <f>IF(Tabla1[[#This Row],[Código_Actividad]]="","",CONCATENATE(Tabla1[[#This Row],[POA]],".",Tabla1[[#This Row],[SRS]],".",Tabla1[[#This Row],[AREA]],".",Tabla1[[#This Row],[TIPO]]))</f>
        <v>#REF!</v>
      </c>
      <c r="C11" s="366" t="e">
        <f>IF(Tabla1[[#This Row],[Código_Actividad]]="","",'[5]Formulario PPGR1'!#REF!)</f>
        <v>#REF!</v>
      </c>
      <c r="D11" s="366" t="e">
        <f>IF(Tabla1[[#This Row],[Código_Actividad]]="","",'[5]Formulario PPGR1'!#REF!)</f>
        <v>#REF!</v>
      </c>
      <c r="E11" s="366" t="e">
        <f>IF(Tabla1[[#This Row],[Código_Actividad]]="","",'[5]Formulario PPGR1'!#REF!)</f>
        <v>#REF!</v>
      </c>
      <c r="F11" s="366" t="e">
        <f>IF(Tabla1[[#This Row],[Código_Actividad]]="","",'[5]Formulario PPGR1'!#REF!)</f>
        <v>#REF!</v>
      </c>
      <c r="G11" s="367" t="s">
        <v>1322</v>
      </c>
      <c r="H11" s="404" t="s">
        <v>1289</v>
      </c>
      <c r="I11" s="405" t="s">
        <v>1318</v>
      </c>
      <c r="J11" s="367">
        <v>1</v>
      </c>
      <c r="K11" s="369"/>
      <c r="L11" s="370">
        <f>+Tabla1[[#This Row],[Precio Unitario]]*Tabla1[[#This Row],[Cantidad de Insumos]]</f>
        <v>0</v>
      </c>
      <c r="M11" s="371"/>
      <c r="N11" s="368"/>
      <c r="O11" s="357"/>
      <c r="P11" s="357"/>
    </row>
    <row r="12" spans="2:21" ht="12.75">
      <c r="B12" s="366" t="e">
        <f>IF(Tabla1[[#This Row],[Código_Actividad]]="","",CONCATENATE(Tabla1[[#This Row],[POA]],".",Tabla1[[#This Row],[SRS]],".",Tabla1[[#This Row],[AREA]],".",Tabla1[[#This Row],[TIPO]]))</f>
        <v>#REF!</v>
      </c>
      <c r="C12" s="366" t="e">
        <f>IF(Tabla1[[#This Row],[Código_Actividad]]="","",'[5]Formulario PPGR1'!#REF!)</f>
        <v>#REF!</v>
      </c>
      <c r="D12" s="366" t="e">
        <f>IF(Tabla1[[#This Row],[Código_Actividad]]="","",'[5]Formulario PPGR1'!#REF!)</f>
        <v>#REF!</v>
      </c>
      <c r="E12" s="366" t="e">
        <f>IF(Tabla1[[#This Row],[Código_Actividad]]="","",'[5]Formulario PPGR1'!#REF!)</f>
        <v>#REF!</v>
      </c>
      <c r="F12" s="366" t="e">
        <f>IF(Tabla1[[#This Row],[Código_Actividad]]="","",'[5]Formulario PPGR1'!#REF!)</f>
        <v>#REF!</v>
      </c>
      <c r="G12" s="367" t="s">
        <v>1322</v>
      </c>
      <c r="H12" s="368" t="s">
        <v>1316</v>
      </c>
      <c r="I12" s="368" t="s">
        <v>1316</v>
      </c>
      <c r="J12" s="367">
        <v>1</v>
      </c>
      <c r="K12" s="369">
        <v>100</v>
      </c>
      <c r="L12" s="370">
        <f>+Tabla1[[#This Row],[Precio Unitario]]*Tabla1[[#This Row],[Cantidad de Insumos]]</f>
        <v>100</v>
      </c>
      <c r="M12" s="371"/>
      <c r="N12" s="368"/>
      <c r="O12" s="357"/>
      <c r="P12" s="357"/>
    </row>
    <row r="13" spans="2:21" ht="12.75">
      <c r="B13" s="372" t="e">
        <f>IF(Tabla1[[#This Row],[Código_Actividad]]="","",CONCATENATE(Tabla1[[#This Row],[POA]],".",Tabla1[[#This Row],[SRS]],".",Tabla1[[#This Row],[AREA]],".",Tabla1[[#This Row],[TIPO]]))</f>
        <v>#REF!</v>
      </c>
      <c r="C13" s="372" t="e">
        <f>IF(Tabla1[[#This Row],[Código_Actividad]]="","",'[5]Formulario PPGR1'!#REF!)</f>
        <v>#REF!</v>
      </c>
      <c r="D13" s="372" t="e">
        <f>IF(Tabla1[[#This Row],[Código_Actividad]]="","",'[5]Formulario PPGR1'!#REF!)</f>
        <v>#REF!</v>
      </c>
      <c r="E13" s="372" t="e">
        <f>IF(Tabla1[[#This Row],[Código_Actividad]]="","",'[5]Formulario PPGR1'!#REF!)</f>
        <v>#REF!</v>
      </c>
      <c r="F13" s="372" t="e">
        <f>IF(Tabla1[[#This Row],[Código_Actividad]]="","",'[5]Formulario PPGR1'!#REF!)</f>
        <v>#REF!</v>
      </c>
      <c r="G13" s="367" t="s">
        <v>1322</v>
      </c>
      <c r="H13" s="368" t="s">
        <v>1494</v>
      </c>
      <c r="I13" s="368" t="s">
        <v>1494</v>
      </c>
      <c r="J13" s="367" t="s">
        <v>1283</v>
      </c>
      <c r="K13" s="369"/>
      <c r="L13" s="370" t="e">
        <f>+Tabla1[[#This Row],[Precio Unitario]]*Tabla1[[#This Row],[Cantidad de Insumos]]</f>
        <v>#VALUE!</v>
      </c>
      <c r="M13" s="371"/>
      <c r="N13" s="368"/>
      <c r="O13" s="357"/>
      <c r="P13" s="357"/>
    </row>
    <row r="14" spans="2:21" ht="12.75">
      <c r="B14" s="372" t="e">
        <f>IF(Tabla1[[#This Row],[Código_Actividad]]="","",CONCATENATE(Tabla1[[#This Row],[POA]],".",Tabla1[[#This Row],[SRS]],".",Tabla1[[#This Row],[AREA]],".",Tabla1[[#This Row],[TIPO]]))</f>
        <v>#REF!</v>
      </c>
      <c r="C14" s="372" t="e">
        <f>IF(Tabla1[[#This Row],[Código_Actividad]]="","",'[5]Formulario PPGR1'!#REF!)</f>
        <v>#REF!</v>
      </c>
      <c r="D14" s="372" t="e">
        <f>IF(Tabla1[[#This Row],[Código_Actividad]]="","",'[5]Formulario PPGR1'!#REF!)</f>
        <v>#REF!</v>
      </c>
      <c r="E14" s="372" t="e">
        <f>IF(Tabla1[[#This Row],[Código_Actividad]]="","",'[5]Formulario PPGR1'!#REF!)</f>
        <v>#REF!</v>
      </c>
      <c r="F14" s="372" t="e">
        <f>IF(Tabla1[[#This Row],[Código_Actividad]]="","",'[5]Formulario PPGR1'!#REF!)</f>
        <v>#REF!</v>
      </c>
      <c r="G14" s="367" t="s">
        <v>1323</v>
      </c>
      <c r="H14" s="368" t="s">
        <v>1313</v>
      </c>
      <c r="I14" s="368" t="s">
        <v>1313</v>
      </c>
      <c r="J14" s="367" t="s">
        <v>1283</v>
      </c>
      <c r="K14" s="369"/>
      <c r="L14" s="370" t="e">
        <f>+Tabla1[[#This Row],[Precio Unitario]]*Tabla1[[#This Row],[Cantidad de Insumos]]</f>
        <v>#VALUE!</v>
      </c>
      <c r="M14" s="371"/>
      <c r="N14" s="368"/>
      <c r="O14" s="357"/>
      <c r="P14" s="357"/>
    </row>
    <row r="15" spans="2:21" ht="12.75">
      <c r="B15" s="372" t="e">
        <f>IF(Tabla1[[#This Row],[Código_Actividad]]="","",CONCATENATE(Tabla1[[#This Row],[POA]],".",Tabla1[[#This Row],[SRS]],".",Tabla1[[#This Row],[AREA]],".",Tabla1[[#This Row],[TIPO]]))</f>
        <v>#REF!</v>
      </c>
      <c r="C15" s="372" t="e">
        <f>IF(Tabla1[[#This Row],[Código_Actividad]]="","",'[5]Formulario PPGR1'!#REF!)</f>
        <v>#REF!</v>
      </c>
      <c r="D15" s="372" t="e">
        <f>IF(Tabla1[[#This Row],[Código_Actividad]]="","",'[5]Formulario PPGR1'!#REF!)</f>
        <v>#REF!</v>
      </c>
      <c r="E15" s="372" t="e">
        <f>IF(Tabla1[[#This Row],[Código_Actividad]]="","",'[5]Formulario PPGR1'!#REF!)</f>
        <v>#REF!</v>
      </c>
      <c r="F15" s="372" t="e">
        <f>IF(Tabla1[[#This Row],[Código_Actividad]]="","",'[5]Formulario PPGR1'!#REF!)</f>
        <v>#REF!</v>
      </c>
      <c r="G15" s="367" t="s">
        <v>1323</v>
      </c>
      <c r="H15" s="368" t="s">
        <v>1314</v>
      </c>
      <c r="I15" s="368" t="s">
        <v>1314</v>
      </c>
      <c r="J15" s="367" t="s">
        <v>1283</v>
      </c>
      <c r="K15" s="369"/>
      <c r="L15" s="370" t="e">
        <f>+Tabla1[[#This Row],[Precio Unitario]]*Tabla1[[#This Row],[Cantidad de Insumos]]</f>
        <v>#VALUE!</v>
      </c>
      <c r="M15" s="371"/>
      <c r="N15" s="368"/>
      <c r="O15" s="357"/>
      <c r="P15" s="357"/>
    </row>
    <row r="16" spans="2:21" ht="13.5" thickBot="1">
      <c r="B16" s="372" t="e">
        <f>IF(Tabla1[[#This Row],[Código_Actividad]]="","",CONCATENATE(Tabla1[[#This Row],[POA]],".",Tabla1[[#This Row],[SRS]],".",Tabla1[[#This Row],[AREA]],".",Tabla1[[#This Row],[TIPO]]))</f>
        <v>#REF!</v>
      </c>
      <c r="C16" s="372" t="e">
        <f>IF(Tabla1[[#This Row],[Código_Actividad]]="","",'[5]Formulario PPGR1'!#REF!)</f>
        <v>#REF!</v>
      </c>
      <c r="D16" s="372" t="e">
        <f>IF(Tabla1[[#This Row],[Código_Actividad]]="","",'[5]Formulario PPGR1'!#REF!)</f>
        <v>#REF!</v>
      </c>
      <c r="E16" s="372" t="e">
        <f>IF(Tabla1[[#This Row],[Código_Actividad]]="","",'[5]Formulario PPGR1'!#REF!)</f>
        <v>#REF!</v>
      </c>
      <c r="F16" s="372" t="e">
        <f>IF(Tabla1[[#This Row],[Código_Actividad]]="","",'[5]Formulario PPGR1'!#REF!)</f>
        <v>#REF!</v>
      </c>
      <c r="G16" s="367" t="s">
        <v>1323</v>
      </c>
      <c r="H16" s="404" t="s">
        <v>1315</v>
      </c>
      <c r="I16" s="404" t="s">
        <v>1315</v>
      </c>
      <c r="J16" s="367">
        <v>1</v>
      </c>
      <c r="K16" s="369"/>
      <c r="L16" s="370">
        <f>+Tabla1[[#This Row],[Precio Unitario]]*Tabla1[[#This Row],[Cantidad de Insumos]]</f>
        <v>0</v>
      </c>
      <c r="M16" s="371"/>
      <c r="N16" s="368"/>
      <c r="O16" s="357"/>
      <c r="P16" s="357"/>
    </row>
    <row r="17" spans="2:16" ht="13.5" thickBot="1">
      <c r="B17" s="372" t="e">
        <f>IF(Tabla1[[#This Row],[Código_Actividad]]="","",CONCATENATE(Tabla1[[#This Row],[POA]],".",Tabla1[[#This Row],[SRS]],".",Tabla1[[#This Row],[AREA]],".",Tabla1[[#This Row],[TIPO]]))</f>
        <v>#REF!</v>
      </c>
      <c r="C17" s="372" t="e">
        <f>IF(Tabla1[[#This Row],[Código_Actividad]]="","",'[5]Formulario PPGR1'!#REF!)</f>
        <v>#REF!</v>
      </c>
      <c r="D17" s="372" t="e">
        <f>IF(Tabla1[[#This Row],[Código_Actividad]]="","",'[5]Formulario PPGR1'!#REF!)</f>
        <v>#REF!</v>
      </c>
      <c r="E17" s="372" t="e">
        <f>IF(Tabla1[[#This Row],[Código_Actividad]]="","",'[5]Formulario PPGR1'!#REF!)</f>
        <v>#REF!</v>
      </c>
      <c r="F17" s="372" t="e">
        <f>IF(Tabla1[[#This Row],[Código_Actividad]]="","",'[5]Formulario PPGR1'!#REF!)</f>
        <v>#REF!</v>
      </c>
      <c r="G17" s="367" t="s">
        <v>1323</v>
      </c>
      <c r="H17" s="404" t="s">
        <v>1289</v>
      </c>
      <c r="I17" s="404" t="s">
        <v>1289</v>
      </c>
      <c r="J17" s="367">
        <v>1</v>
      </c>
      <c r="K17" s="369"/>
      <c r="L17" s="370">
        <f>+Tabla1[[#This Row],[Precio Unitario]]*Tabla1[[#This Row],[Cantidad de Insumos]]</f>
        <v>0</v>
      </c>
      <c r="M17" s="371"/>
      <c r="N17" s="368"/>
      <c r="O17" s="357"/>
      <c r="P17" s="357"/>
    </row>
    <row r="18" spans="2:16" ht="12.75">
      <c r="B18" s="372" t="e">
        <f>IF(Tabla1[[#This Row],[Código_Actividad]]="","",CONCATENATE(Tabla1[[#This Row],[POA]],".",Tabla1[[#This Row],[SRS]],".",Tabla1[[#This Row],[AREA]],".",Tabla1[[#This Row],[TIPO]]))</f>
        <v>#REF!</v>
      </c>
      <c r="C18" s="372" t="e">
        <f>IF(Tabla1[[#This Row],[Código_Actividad]]="","",'[5]Formulario PPGR1'!#REF!)</f>
        <v>#REF!</v>
      </c>
      <c r="D18" s="372" t="e">
        <f>IF(Tabla1[[#This Row],[Código_Actividad]]="","",'[5]Formulario PPGR1'!#REF!)</f>
        <v>#REF!</v>
      </c>
      <c r="E18" s="372" t="e">
        <f>IF(Tabla1[[#This Row],[Código_Actividad]]="","",'[5]Formulario PPGR1'!#REF!)</f>
        <v>#REF!</v>
      </c>
      <c r="F18" s="372" t="e">
        <f>IF(Tabla1[[#This Row],[Código_Actividad]]="","",'[5]Formulario PPGR1'!#REF!)</f>
        <v>#REF!</v>
      </c>
      <c r="G18" s="367" t="s">
        <v>1323</v>
      </c>
      <c r="H18" s="368" t="s">
        <v>1316</v>
      </c>
      <c r="I18" s="368" t="s">
        <v>1316</v>
      </c>
      <c r="J18" s="367" t="s">
        <v>1317</v>
      </c>
      <c r="K18" s="369"/>
      <c r="L18" s="370" t="e">
        <f>+Tabla1[[#This Row],[Precio Unitario]]*Tabla1[[#This Row],[Cantidad de Insumos]]</f>
        <v>#VALUE!</v>
      </c>
      <c r="M18" s="371"/>
      <c r="N18" s="368"/>
      <c r="O18" s="357"/>
      <c r="P18" s="357"/>
    </row>
    <row r="19" spans="2:16" ht="12.75">
      <c r="B19" s="372" t="e">
        <f>IF(Tabla1[[#This Row],[Código_Actividad]]="","",CONCATENATE(Tabla1[[#This Row],[POA]],".",Tabla1[[#This Row],[SRS]],".",Tabla1[[#This Row],[AREA]],".",Tabla1[[#This Row],[TIPO]]))</f>
        <v>#REF!</v>
      </c>
      <c r="C19" s="372" t="e">
        <f>IF(Tabla1[[#This Row],[Código_Actividad]]="","",'[5]Formulario PPGR1'!#REF!)</f>
        <v>#REF!</v>
      </c>
      <c r="D19" s="372" t="e">
        <f>IF(Tabla1[[#This Row],[Código_Actividad]]="","",'[5]Formulario PPGR1'!#REF!)</f>
        <v>#REF!</v>
      </c>
      <c r="E19" s="372" t="e">
        <f>IF(Tabla1[[#This Row],[Código_Actividad]]="","",'[5]Formulario PPGR1'!#REF!)</f>
        <v>#REF!</v>
      </c>
      <c r="F19" s="372" t="e">
        <f>IF(Tabla1[[#This Row],[Código_Actividad]]="","",'[5]Formulario PPGR1'!#REF!)</f>
        <v>#REF!</v>
      </c>
      <c r="G19" s="367" t="s">
        <v>1323</v>
      </c>
      <c r="H19" s="368" t="s">
        <v>1494</v>
      </c>
      <c r="I19" s="368" t="s">
        <v>1494</v>
      </c>
      <c r="J19" s="367" t="s">
        <v>1317</v>
      </c>
      <c r="K19" s="369"/>
      <c r="L19" s="370" t="e">
        <f>+Tabla1[[#This Row],[Precio Unitario]]*Tabla1[[#This Row],[Cantidad de Insumos]]</f>
        <v>#VALUE!</v>
      </c>
      <c r="M19" s="371"/>
      <c r="N19" s="368"/>
      <c r="O19" s="357"/>
      <c r="P19" s="357"/>
    </row>
    <row r="20" spans="2:16" ht="12.75">
      <c r="B20" s="372" t="e">
        <f>IF(Tabla1[[#This Row],[Código_Actividad]]="","",CONCATENATE(Tabla1[[#This Row],[POA]],".",Tabla1[[#This Row],[SRS]],".",Tabla1[[#This Row],[AREA]],".",Tabla1[[#This Row],[TIPO]]))</f>
        <v>#REF!</v>
      </c>
      <c r="C20" s="372" t="e">
        <f>IF(Tabla1[[#This Row],[Código_Actividad]]="","",'[5]Formulario PPGR1'!#REF!)</f>
        <v>#REF!</v>
      </c>
      <c r="D20" s="372" t="e">
        <f>IF(Tabla1[[#This Row],[Código_Actividad]]="","",'[5]Formulario PPGR1'!#REF!)</f>
        <v>#REF!</v>
      </c>
      <c r="E20" s="372" t="e">
        <f>IF(Tabla1[[#This Row],[Código_Actividad]]="","",'[5]Formulario PPGR1'!#REF!)</f>
        <v>#REF!</v>
      </c>
      <c r="F20" s="372" t="e">
        <f>IF(Tabla1[[#This Row],[Código_Actividad]]="","",'[5]Formulario PPGR1'!#REF!)</f>
        <v>#REF!</v>
      </c>
      <c r="G20" s="367" t="s">
        <v>1323</v>
      </c>
      <c r="H20" s="368" t="s">
        <v>1363</v>
      </c>
      <c r="I20" s="368" t="s">
        <v>1364</v>
      </c>
      <c r="J20" s="367">
        <v>2</v>
      </c>
      <c r="K20" s="369"/>
      <c r="L20" s="370">
        <f>+Tabla1[[#This Row],[Precio Unitario]]*Tabla1[[#This Row],[Cantidad de Insumos]]</f>
        <v>0</v>
      </c>
      <c r="M20" s="371"/>
      <c r="N20" s="368"/>
      <c r="O20" s="357"/>
      <c r="P20" s="357"/>
    </row>
    <row r="21" spans="2:16" ht="12.75">
      <c r="B21" s="372" t="e">
        <f>IF(Tabla1[[#This Row],[Código_Actividad]]="","",CONCATENATE(Tabla1[[#This Row],[POA]],".",Tabla1[[#This Row],[SRS]],".",Tabla1[[#This Row],[AREA]],".",Tabla1[[#This Row],[TIPO]]))</f>
        <v>#REF!</v>
      </c>
      <c r="C21" s="372" t="e">
        <f>IF(Tabla1[[#This Row],[Código_Actividad]]="","",'[5]Formulario PPGR1'!#REF!)</f>
        <v>#REF!</v>
      </c>
      <c r="D21" s="372" t="e">
        <f>IF(Tabla1[[#This Row],[Código_Actividad]]="","",'[5]Formulario PPGR1'!#REF!)</f>
        <v>#REF!</v>
      </c>
      <c r="E21" s="372" t="e">
        <f>IF(Tabla1[[#This Row],[Código_Actividad]]="","",'[5]Formulario PPGR1'!#REF!)</f>
        <v>#REF!</v>
      </c>
      <c r="F21" s="372" t="e">
        <f>IF(Tabla1[[#This Row],[Código_Actividad]]="","",'[5]Formulario PPGR1'!#REF!)</f>
        <v>#REF!</v>
      </c>
      <c r="G21" s="367" t="s">
        <v>1321</v>
      </c>
      <c r="H21" s="368" t="s">
        <v>1313</v>
      </c>
      <c r="I21" s="368" t="s">
        <v>1375</v>
      </c>
      <c r="J21" s="367">
        <v>1</v>
      </c>
      <c r="K21" s="369"/>
      <c r="L21" s="370">
        <f>+Tabla1[[#This Row],[Precio Unitario]]*Tabla1[[#This Row],[Cantidad de Insumos]]</f>
        <v>0</v>
      </c>
      <c r="M21" s="371"/>
      <c r="N21" s="368"/>
      <c r="O21" s="357"/>
      <c r="P21" s="357"/>
    </row>
    <row r="22" spans="2:16" ht="12.75">
      <c r="B22" s="372" t="e">
        <f>IF(Tabla1[[#This Row],[Código_Actividad]]="","",CONCATENATE(Tabla1[[#This Row],[POA]],".",Tabla1[[#This Row],[SRS]],".",Tabla1[[#This Row],[AREA]],".",Tabla1[[#This Row],[TIPO]]))</f>
        <v>#REF!</v>
      </c>
      <c r="C22" s="372" t="e">
        <f>IF(Tabla1[[#This Row],[Código_Actividad]]="","",'[5]Formulario PPGR1'!#REF!)</f>
        <v>#REF!</v>
      </c>
      <c r="D22" s="372" t="e">
        <f>IF(Tabla1[[#This Row],[Código_Actividad]]="","",'[5]Formulario PPGR1'!#REF!)</f>
        <v>#REF!</v>
      </c>
      <c r="E22" s="372" t="e">
        <f>IF(Tabla1[[#This Row],[Código_Actividad]]="","",'[5]Formulario PPGR1'!#REF!)</f>
        <v>#REF!</v>
      </c>
      <c r="F22" s="372" t="e">
        <f>IF(Tabla1[[#This Row],[Código_Actividad]]="","",'[5]Formulario PPGR1'!#REF!)</f>
        <v>#REF!</v>
      </c>
      <c r="G22" s="367" t="s">
        <v>1329</v>
      </c>
      <c r="H22" s="368" t="s">
        <v>1316</v>
      </c>
      <c r="I22" s="368" t="s">
        <v>1364</v>
      </c>
      <c r="J22" s="367">
        <v>1</v>
      </c>
      <c r="K22" s="369"/>
      <c r="L22" s="370">
        <f>+Tabla1[[#This Row],[Precio Unitario]]*Tabla1[[#This Row],[Cantidad de Insumos]]</f>
        <v>0</v>
      </c>
      <c r="M22" s="371"/>
      <c r="N22" s="368"/>
      <c r="O22" s="357"/>
      <c r="P22" s="357"/>
    </row>
    <row r="23" spans="2:16" ht="12.75">
      <c r="B23" s="372" t="e">
        <f>IF(Tabla1[[#This Row],[Código_Actividad]]="","",CONCATENATE(Tabla1[[#This Row],[POA]],".",Tabla1[[#This Row],[SRS]],".",Tabla1[[#This Row],[AREA]],".",Tabla1[[#This Row],[TIPO]]))</f>
        <v>#REF!</v>
      </c>
      <c r="C23" s="372" t="e">
        <f>IF(Tabla1[[#This Row],[Código_Actividad]]="","",'[5]Formulario PPGR1'!#REF!)</f>
        <v>#REF!</v>
      </c>
      <c r="D23" s="372" t="e">
        <f>IF(Tabla1[[#This Row],[Código_Actividad]]="","",'[5]Formulario PPGR1'!#REF!)</f>
        <v>#REF!</v>
      </c>
      <c r="E23" s="372" t="e">
        <f>IF(Tabla1[[#This Row],[Código_Actividad]]="","",'[5]Formulario PPGR1'!#REF!)</f>
        <v>#REF!</v>
      </c>
      <c r="F23" s="372" t="e">
        <f>IF(Tabla1[[#This Row],[Código_Actividad]]="","",'[5]Formulario PPGR1'!#REF!)</f>
        <v>#REF!</v>
      </c>
      <c r="G23" s="367" t="s">
        <v>1324</v>
      </c>
      <c r="H23" s="368" t="s">
        <v>1494</v>
      </c>
      <c r="I23" s="368" t="s">
        <v>1364</v>
      </c>
      <c r="J23" s="367">
        <v>1</v>
      </c>
      <c r="K23" s="369"/>
      <c r="L23" s="370">
        <f>+Tabla1[[#This Row],[Precio Unitario]]*Tabla1[[#This Row],[Cantidad de Insumos]]</f>
        <v>0</v>
      </c>
      <c r="M23" s="371"/>
      <c r="N23" s="368"/>
      <c r="O23" s="357"/>
      <c r="P23" s="357"/>
    </row>
    <row r="24" spans="2:16" ht="12.75">
      <c r="B24" s="372" t="e">
        <f>IF(Tabla1[[#This Row],[Código_Actividad]]="","",CONCATENATE(Tabla1[[#This Row],[POA]],".",Tabla1[[#This Row],[SRS]],".",Tabla1[[#This Row],[AREA]],".",Tabla1[[#This Row],[TIPO]]))</f>
        <v>#REF!</v>
      </c>
      <c r="C24" s="372" t="e">
        <f>IF(Tabla1[[#This Row],[Código_Actividad]]="","",'[5]Formulario PPGR1'!#REF!)</f>
        <v>#REF!</v>
      </c>
      <c r="D24" s="372" t="e">
        <f>IF(Tabla1[[#This Row],[Código_Actividad]]="","",'[5]Formulario PPGR1'!#REF!)</f>
        <v>#REF!</v>
      </c>
      <c r="E24" s="372" t="e">
        <f>IF(Tabla1[[#This Row],[Código_Actividad]]="","",'[5]Formulario PPGR1'!#REF!)</f>
        <v>#REF!</v>
      </c>
      <c r="F24" s="372" t="e">
        <f>IF(Tabla1[[#This Row],[Código_Actividad]]="","",'[5]Formulario PPGR1'!#REF!)</f>
        <v>#REF!</v>
      </c>
      <c r="G24" s="367" t="s">
        <v>1325</v>
      </c>
      <c r="H24" s="368"/>
      <c r="I24" s="368"/>
      <c r="J24" s="367">
        <v>10</v>
      </c>
      <c r="K24" s="369"/>
      <c r="L24" s="370">
        <f>+Tabla1[[#This Row],[Precio Unitario]]*Tabla1[[#This Row],[Cantidad de Insumos]]</f>
        <v>0</v>
      </c>
      <c r="M24" s="371"/>
      <c r="N24" s="368"/>
      <c r="O24" s="357"/>
      <c r="P24" s="357"/>
    </row>
    <row r="25" spans="2:16" ht="12.75">
      <c r="B25" s="372" t="str">
        <f>IF(Tabla1[[#This Row],[Código_Actividad]]="","",CONCATENATE(Tabla1[[#This Row],[POA]],".",Tabla1[[#This Row],[SRS]],".",Tabla1[[#This Row],[AREA]],".",Tabla1[[#This Row],[TIPO]]))</f>
        <v/>
      </c>
      <c r="C25" s="372" t="str">
        <f>IF(Tabla1[[#This Row],[Código_Actividad]]="","",'[5]Formulario PPGR1'!#REF!)</f>
        <v/>
      </c>
      <c r="D25" s="372" t="str">
        <f>IF(Tabla1[[#This Row],[Código_Actividad]]="","",'[5]Formulario PPGR1'!#REF!)</f>
        <v/>
      </c>
      <c r="E25" s="372" t="str">
        <f>IF(Tabla1[[#This Row],[Código_Actividad]]="","",'[5]Formulario PPGR1'!#REF!)</f>
        <v/>
      </c>
      <c r="F25" s="372" t="str">
        <f>IF(Tabla1[[#This Row],[Código_Actividad]]="","",'[5]Formulario PPGR1'!#REF!)</f>
        <v/>
      </c>
      <c r="G25" s="367"/>
      <c r="H25" s="368"/>
      <c r="I25" s="368"/>
      <c r="J25" s="367">
        <v>20</v>
      </c>
      <c r="K25" s="369"/>
      <c r="L25" s="370">
        <f>+Tabla1[[#This Row],[Precio Unitario]]*Tabla1[[#This Row],[Cantidad de Insumos]]</f>
        <v>0</v>
      </c>
      <c r="M25" s="371"/>
      <c r="N25" s="368"/>
      <c r="O25" s="357"/>
      <c r="P25" s="357"/>
    </row>
    <row r="26" spans="2:16" ht="13.5" thickBot="1">
      <c r="B26" s="372" t="e">
        <f>IF(Tabla1[[#This Row],[Código_Actividad]]="","",CONCATENATE(Tabla1[[#This Row],[POA]],".",Tabla1[[#This Row],[SRS]],".",Tabla1[[#This Row],[AREA]],".",Tabla1[[#This Row],[TIPO]]))</f>
        <v>#REF!</v>
      </c>
      <c r="C26" s="372" t="e">
        <f>IF(Tabla1[[#This Row],[Código_Actividad]]="","",'[5]Formulario PPGR1'!#REF!)</f>
        <v>#REF!</v>
      </c>
      <c r="D26" s="372" t="e">
        <f>IF(Tabla1[[#This Row],[Código_Actividad]]="","",'[5]Formulario PPGR1'!#REF!)</f>
        <v>#REF!</v>
      </c>
      <c r="E26" s="372" t="e">
        <f>IF(Tabla1[[#This Row],[Código_Actividad]]="","",'[5]Formulario PPGR1'!#REF!)</f>
        <v>#REF!</v>
      </c>
      <c r="F26" s="372" t="e">
        <f>IF(Tabla1[[#This Row],[Código_Actividad]]="","",'[5]Formulario PPGR1'!#REF!)</f>
        <v>#REF!</v>
      </c>
      <c r="G26" s="367" t="s">
        <v>1328</v>
      </c>
      <c r="H26" s="404" t="s">
        <v>1315</v>
      </c>
      <c r="I26" s="368" t="s">
        <v>1315</v>
      </c>
      <c r="J26" s="367" t="s">
        <v>1283</v>
      </c>
      <c r="K26" s="369"/>
      <c r="L26" s="370" t="e">
        <f>+Tabla1[[#This Row],[Precio Unitario]]*Tabla1[[#This Row],[Cantidad de Insumos]]</f>
        <v>#VALUE!</v>
      </c>
      <c r="M26" s="371"/>
      <c r="N26" s="368"/>
      <c r="O26" s="357"/>
      <c r="P26" s="357"/>
    </row>
    <row r="27" spans="2:16" ht="13.5" thickBot="1">
      <c r="B27" s="372" t="str">
        <f>IF(Tabla1[[#This Row],[Código_Actividad]]="","",CONCATENATE(Tabla1[[#This Row],[POA]],".",Tabla1[[#This Row],[SRS]],".",Tabla1[[#This Row],[AREA]],".",Tabla1[[#This Row],[TIPO]]))</f>
        <v/>
      </c>
      <c r="C27" s="372" t="str">
        <f>IF(Tabla1[[#This Row],[Código_Actividad]]="","",'[5]Formulario PPGR1'!#REF!)</f>
        <v/>
      </c>
      <c r="D27" s="372" t="str">
        <f>IF(Tabla1[[#This Row],[Código_Actividad]]="","",'[5]Formulario PPGR1'!#REF!)</f>
        <v/>
      </c>
      <c r="E27" s="372" t="str">
        <f>IF(Tabla1[[#This Row],[Código_Actividad]]="","",'[5]Formulario PPGR1'!#REF!)</f>
        <v/>
      </c>
      <c r="F27" s="372" t="str">
        <f>IF(Tabla1[[#This Row],[Código_Actividad]]="","",'[5]Formulario PPGR1'!#REF!)</f>
        <v/>
      </c>
      <c r="G27" s="367"/>
      <c r="H27" s="404" t="s">
        <v>1289</v>
      </c>
      <c r="I27" s="368" t="s">
        <v>1289</v>
      </c>
      <c r="J27" s="367" t="s">
        <v>1283</v>
      </c>
      <c r="K27" s="369"/>
      <c r="L27" s="370" t="e">
        <f>+Tabla1[[#This Row],[Precio Unitario]]*Tabla1[[#This Row],[Cantidad de Insumos]]</f>
        <v>#VALUE!</v>
      </c>
      <c r="M27" s="371"/>
      <c r="N27" s="368"/>
      <c r="O27" s="357"/>
      <c r="P27" s="357"/>
    </row>
    <row r="28" spans="2:16" ht="12.75">
      <c r="B28" s="372" t="str">
        <f>IF(Tabla1[[#This Row],[Código_Actividad]]="","",CONCATENATE(Tabla1[[#This Row],[POA]],".",Tabla1[[#This Row],[SRS]],".",Tabla1[[#This Row],[AREA]],".",Tabla1[[#This Row],[TIPO]]))</f>
        <v/>
      </c>
      <c r="C28" s="372" t="str">
        <f>IF(Tabla1[[#This Row],[Código_Actividad]]="","",'[5]Formulario PPGR1'!#REF!)</f>
        <v/>
      </c>
      <c r="D28" s="372" t="str">
        <f>IF(Tabla1[[#This Row],[Código_Actividad]]="","",'[5]Formulario PPGR1'!#REF!)</f>
        <v/>
      </c>
      <c r="E28" s="372" t="str">
        <f>IF(Tabla1[[#This Row],[Código_Actividad]]="","",'[5]Formulario PPGR1'!#REF!)</f>
        <v/>
      </c>
      <c r="F28" s="372" t="str">
        <f>IF(Tabla1[[#This Row],[Código_Actividad]]="","",'[5]Formulario PPGR1'!#REF!)</f>
        <v/>
      </c>
      <c r="G28" s="367"/>
      <c r="H28" s="368" t="s">
        <v>1316</v>
      </c>
      <c r="I28" s="368" t="s">
        <v>1450</v>
      </c>
      <c r="J28" s="367" t="s">
        <v>1283</v>
      </c>
      <c r="K28" s="369"/>
      <c r="L28" s="370" t="e">
        <f>+Tabla1[[#This Row],[Precio Unitario]]*Tabla1[[#This Row],[Cantidad de Insumos]]</f>
        <v>#VALUE!</v>
      </c>
      <c r="M28" s="371"/>
      <c r="N28" s="368"/>
      <c r="O28" s="357"/>
      <c r="P28" s="357"/>
    </row>
    <row r="29" spans="2:16" ht="12.75">
      <c r="B29" s="372" t="str">
        <f>IF(Tabla1[[#This Row],[Código_Actividad]]="","",CONCATENATE(Tabla1[[#This Row],[POA]],".",Tabla1[[#This Row],[SRS]],".",Tabla1[[#This Row],[AREA]],".",Tabla1[[#This Row],[TIPO]]))</f>
        <v/>
      </c>
      <c r="C29" s="372" t="str">
        <f>IF(Tabla1[[#This Row],[Código_Actividad]]="","",'[5]Formulario PPGR1'!#REF!)</f>
        <v/>
      </c>
      <c r="D29" s="372" t="str">
        <f>IF(Tabla1[[#This Row],[Código_Actividad]]="","",'[5]Formulario PPGR1'!#REF!)</f>
        <v/>
      </c>
      <c r="E29" s="372" t="str">
        <f>IF(Tabla1[[#This Row],[Código_Actividad]]="","",'[5]Formulario PPGR1'!#REF!)</f>
        <v/>
      </c>
      <c r="F29" s="372" t="str">
        <f>IF(Tabla1[[#This Row],[Código_Actividad]]="","",'[5]Formulario PPGR1'!#REF!)</f>
        <v/>
      </c>
      <c r="G29" s="367"/>
      <c r="H29" s="368" t="s">
        <v>1494</v>
      </c>
      <c r="I29" s="368" t="s">
        <v>1450</v>
      </c>
      <c r="J29" s="367" t="s">
        <v>1283</v>
      </c>
      <c r="K29" s="369"/>
      <c r="L29" s="370" t="e">
        <f>+Tabla1[[#This Row],[Precio Unitario]]*Tabla1[[#This Row],[Cantidad de Insumos]]</f>
        <v>#VALUE!</v>
      </c>
      <c r="M29" s="371"/>
      <c r="N29" s="368"/>
      <c r="O29" s="357"/>
      <c r="P29" s="357"/>
    </row>
    <row r="30" spans="2:16" ht="12.75">
      <c r="B30" s="372" t="str">
        <f>IF(Tabla1[[#This Row],[Código_Actividad]]="","",CONCATENATE(Tabla1[[#This Row],[POA]],".",Tabla1[[#This Row],[SRS]],".",Tabla1[[#This Row],[AREA]],".",Tabla1[[#This Row],[TIPO]]))</f>
        <v/>
      </c>
      <c r="C30" s="372" t="str">
        <f>IF(Tabla1[[#This Row],[Código_Actividad]]="","",'[5]Formulario PPGR1'!#REF!)</f>
        <v/>
      </c>
      <c r="D30" s="372" t="str">
        <f>IF(Tabla1[[#This Row],[Código_Actividad]]="","",'[5]Formulario PPGR1'!#REF!)</f>
        <v/>
      </c>
      <c r="E30" s="372" t="str">
        <f>IF(Tabla1[[#This Row],[Código_Actividad]]="","",'[5]Formulario PPGR1'!#REF!)</f>
        <v/>
      </c>
      <c r="F30" s="372" t="str">
        <f>IF(Tabla1[[#This Row],[Código_Actividad]]="","",'[5]Formulario PPGR1'!#REF!)</f>
        <v/>
      </c>
      <c r="G30" s="367"/>
      <c r="H30" s="368" t="s">
        <v>1313</v>
      </c>
      <c r="I30" s="368" t="s">
        <v>833</v>
      </c>
      <c r="J30" s="367" t="s">
        <v>1283</v>
      </c>
      <c r="K30" s="369"/>
      <c r="L30" s="370" t="e">
        <f>+Tabla1[[#This Row],[Precio Unitario]]*Tabla1[[#This Row],[Cantidad de Insumos]]</f>
        <v>#VALUE!</v>
      </c>
      <c r="M30" s="371"/>
      <c r="N30" s="368"/>
      <c r="O30" s="357"/>
      <c r="P30" s="357"/>
    </row>
    <row r="31" spans="2:16" ht="12.75">
      <c r="B31" s="372" t="str">
        <f>IF(Tabla1[[#This Row],[Código_Actividad]]="","",CONCATENATE(Tabla1[[#This Row],[POA]],".",Tabla1[[#This Row],[SRS]],".",Tabla1[[#This Row],[AREA]],".",Tabla1[[#This Row],[TIPO]]))</f>
        <v/>
      </c>
      <c r="C31" s="372" t="str">
        <f>IF(Tabla1[[#This Row],[Código_Actividad]]="","",'[5]Formulario PPGR1'!#REF!)</f>
        <v/>
      </c>
      <c r="D31" s="372" t="str">
        <f>IF(Tabla1[[#This Row],[Código_Actividad]]="","",'[5]Formulario PPGR1'!#REF!)</f>
        <v/>
      </c>
      <c r="E31" s="372" t="str">
        <f>IF(Tabla1[[#This Row],[Código_Actividad]]="","",'[5]Formulario PPGR1'!#REF!)</f>
        <v/>
      </c>
      <c r="F31" s="372" t="str">
        <f>IF(Tabla1[[#This Row],[Código_Actividad]]="","",'[5]Formulario PPGR1'!#REF!)</f>
        <v/>
      </c>
      <c r="G31" s="367"/>
      <c r="H31" s="368" t="s">
        <v>1314</v>
      </c>
      <c r="I31" s="368" t="s">
        <v>1314</v>
      </c>
      <c r="J31" s="367" t="s">
        <v>1283</v>
      </c>
      <c r="K31" s="369"/>
      <c r="L31" s="370" t="e">
        <f>+Tabla1[[#This Row],[Precio Unitario]]*Tabla1[[#This Row],[Cantidad de Insumos]]</f>
        <v>#VALUE!</v>
      </c>
      <c r="M31" s="371"/>
      <c r="N31" s="368"/>
      <c r="O31" s="357"/>
      <c r="P31" s="357"/>
    </row>
    <row r="32" spans="2:16" ht="12.75">
      <c r="B32" s="372" t="str">
        <f>IF(Tabla1[[#This Row],[Código_Actividad]]="","",CONCATENATE(Tabla1[[#This Row],[POA]],".",Tabla1[[#This Row],[SRS]],".",Tabla1[[#This Row],[AREA]],".",Tabla1[[#This Row],[TIPO]]))</f>
        <v/>
      </c>
      <c r="C32" s="372" t="str">
        <f>IF(Tabla1[[#This Row],[Código_Actividad]]="","",'[5]Formulario PPGR1'!#REF!)</f>
        <v/>
      </c>
      <c r="D32" s="372" t="str">
        <f>IF(Tabla1[[#This Row],[Código_Actividad]]="","",'[5]Formulario PPGR1'!#REF!)</f>
        <v/>
      </c>
      <c r="E32" s="372" t="str">
        <f>IF(Tabla1[[#This Row],[Código_Actividad]]="","",'[5]Formulario PPGR1'!#REF!)</f>
        <v/>
      </c>
      <c r="F32" s="372" t="str">
        <f>IF(Tabla1[[#This Row],[Código_Actividad]]="","",'[5]Formulario PPGR1'!#REF!)</f>
        <v/>
      </c>
      <c r="G32" s="367"/>
      <c r="H32" s="368"/>
      <c r="I32" s="368"/>
      <c r="J32" s="367" t="s">
        <v>1284</v>
      </c>
      <c r="K32" s="369"/>
      <c r="L32" s="370" t="e">
        <f>+Tabla1[[#This Row],[Precio Unitario]]*Tabla1[[#This Row],[Cantidad de Insumos]]</f>
        <v>#VALUE!</v>
      </c>
      <c r="M32" s="371"/>
      <c r="N32" s="368"/>
      <c r="O32" s="357"/>
      <c r="P32" s="357"/>
    </row>
    <row r="33" spans="2:16" ht="12.75">
      <c r="B33" s="372" t="str">
        <f>IF(Tabla1[[#This Row],[Código_Actividad]]="","",CONCATENATE(Tabla1[[#This Row],[POA]],".",Tabla1[[#This Row],[SRS]],".",Tabla1[[#This Row],[AREA]],".",Tabla1[[#This Row],[TIPO]]))</f>
        <v/>
      </c>
      <c r="C33" s="372" t="str">
        <f>IF(Tabla1[[#This Row],[Código_Actividad]]="","",'[5]Formulario PPGR1'!#REF!)</f>
        <v/>
      </c>
      <c r="D33" s="372" t="str">
        <f>IF(Tabla1[[#This Row],[Código_Actividad]]="","",'[5]Formulario PPGR1'!#REF!)</f>
        <v/>
      </c>
      <c r="E33" s="372" t="str">
        <f>IF(Tabla1[[#This Row],[Código_Actividad]]="","",'[5]Formulario PPGR1'!#REF!)</f>
        <v/>
      </c>
      <c r="F33" s="372" t="str">
        <f>IF(Tabla1[[#This Row],[Código_Actividad]]="","",'[5]Formulario PPGR1'!#REF!)</f>
        <v/>
      </c>
      <c r="G33" s="367"/>
      <c r="H33" s="368"/>
      <c r="I33" s="368"/>
      <c r="J33" s="367"/>
      <c r="K33" s="369"/>
      <c r="L33" s="370">
        <f>+Tabla1[[#This Row],[Precio Unitario]]*Tabla1[[#This Row],[Cantidad de Insumos]]</f>
        <v>0</v>
      </c>
      <c r="M33" s="371"/>
      <c r="N33" s="368"/>
      <c r="O33" s="357"/>
      <c r="P33" s="357"/>
    </row>
    <row r="34" spans="2:16" ht="12.75">
      <c r="B34" s="372" t="str">
        <f>IF(Tabla1[[#This Row],[Código_Actividad]]="","",CONCATENATE(Tabla1[[#This Row],[POA]],".",Tabla1[[#This Row],[SRS]],".",Tabla1[[#This Row],[AREA]],".",Tabla1[[#This Row],[TIPO]]))</f>
        <v/>
      </c>
      <c r="C34" s="372" t="str">
        <f>IF(Tabla1[[#This Row],[Código_Actividad]]="","",'[5]Formulario PPGR1'!#REF!)</f>
        <v/>
      </c>
      <c r="D34" s="372" t="str">
        <f>IF(Tabla1[[#This Row],[Código_Actividad]]="","",'[5]Formulario PPGR1'!#REF!)</f>
        <v/>
      </c>
      <c r="E34" s="372" t="str">
        <f>IF(Tabla1[[#This Row],[Código_Actividad]]="","",'[5]Formulario PPGR1'!#REF!)</f>
        <v/>
      </c>
      <c r="F34" s="372" t="str">
        <f>IF(Tabla1[[#This Row],[Código_Actividad]]="","",'[5]Formulario PPGR1'!#REF!)</f>
        <v/>
      </c>
      <c r="G34" s="367"/>
      <c r="H34" s="368"/>
      <c r="I34" s="368"/>
      <c r="J34" s="367" t="s">
        <v>1283</v>
      </c>
      <c r="K34" s="369"/>
      <c r="L34" s="370" t="e">
        <f>+Tabla1[[#This Row],[Precio Unitario]]*Tabla1[[#This Row],[Cantidad de Insumos]]</f>
        <v>#VALUE!</v>
      </c>
      <c r="M34" s="371"/>
      <c r="N34" s="368"/>
      <c r="O34" s="357"/>
      <c r="P34" s="357"/>
    </row>
    <row r="35" spans="2:16" ht="12.75">
      <c r="B35" s="372" t="str">
        <f>IF(Tabla1[[#This Row],[Código_Actividad]]="","",CONCATENATE(Tabla1[[#This Row],[POA]],".",Tabla1[[#This Row],[SRS]],".",Tabla1[[#This Row],[AREA]],".",Tabla1[[#This Row],[TIPO]]))</f>
        <v/>
      </c>
      <c r="C35" s="372" t="str">
        <f>IF(Tabla1[[#This Row],[Código_Actividad]]="","",'[5]Formulario PPGR1'!#REF!)</f>
        <v/>
      </c>
      <c r="D35" s="372" t="str">
        <f>IF(Tabla1[[#This Row],[Código_Actividad]]="","",'[5]Formulario PPGR1'!#REF!)</f>
        <v/>
      </c>
      <c r="E35" s="372" t="str">
        <f>IF(Tabla1[[#This Row],[Código_Actividad]]="","",'[5]Formulario PPGR1'!#REF!)</f>
        <v/>
      </c>
      <c r="F35" s="372" t="str">
        <f>IF(Tabla1[[#This Row],[Código_Actividad]]="","",'[5]Formulario PPGR1'!#REF!)</f>
        <v/>
      </c>
      <c r="G35" s="367"/>
      <c r="H35" s="368"/>
      <c r="I35" s="368"/>
      <c r="J35" s="367" t="s">
        <v>1283</v>
      </c>
      <c r="K35" s="369"/>
      <c r="L35" s="370" t="e">
        <f>+Tabla1[[#This Row],[Precio Unitario]]*Tabla1[[#This Row],[Cantidad de Insumos]]</f>
        <v>#VALUE!</v>
      </c>
      <c r="M35" s="371"/>
      <c r="N35" s="368"/>
      <c r="O35" s="357"/>
      <c r="P35" s="357"/>
    </row>
    <row r="36" spans="2:16" ht="12.75">
      <c r="B36" s="372" t="str">
        <f>IF(Tabla1[[#This Row],[Código_Actividad]]="","",CONCATENATE(Tabla1[[#This Row],[POA]],".",Tabla1[[#This Row],[SRS]],".",Tabla1[[#This Row],[AREA]],".",Tabla1[[#This Row],[TIPO]]))</f>
        <v/>
      </c>
      <c r="C36" s="372" t="str">
        <f>IF(Tabla1[[#This Row],[Código_Actividad]]="","",'[5]Formulario PPGR1'!#REF!)</f>
        <v/>
      </c>
      <c r="D36" s="372" t="str">
        <f>IF(Tabla1[[#This Row],[Código_Actividad]]="","",'[5]Formulario PPGR1'!#REF!)</f>
        <v/>
      </c>
      <c r="E36" s="372" t="str">
        <f>IF(Tabla1[[#This Row],[Código_Actividad]]="","",'[5]Formulario PPGR1'!#REF!)</f>
        <v/>
      </c>
      <c r="F36" s="372" t="str">
        <f>IF(Tabla1[[#This Row],[Código_Actividad]]="","",'[5]Formulario PPGR1'!#REF!)</f>
        <v/>
      </c>
      <c r="G36" s="367"/>
      <c r="H36" s="368"/>
      <c r="I36" s="368"/>
      <c r="J36" s="367"/>
      <c r="K36" s="369"/>
      <c r="L36" s="370">
        <f>+Tabla1[[#This Row],[Precio Unitario]]*Tabla1[[#This Row],[Cantidad de Insumos]]</f>
        <v>0</v>
      </c>
      <c r="M36" s="371"/>
      <c r="N36" s="368"/>
      <c r="O36" s="357"/>
      <c r="P36" s="357"/>
    </row>
    <row r="37" spans="2:16" ht="12.75">
      <c r="B37" s="372" t="str">
        <f>IF(Tabla1[[#This Row],[Código_Actividad]]="","",CONCATENATE(Tabla1[[#This Row],[POA]],".",Tabla1[[#This Row],[SRS]],".",Tabla1[[#This Row],[AREA]],".",Tabla1[[#This Row],[TIPO]]))</f>
        <v/>
      </c>
      <c r="C37" s="372" t="str">
        <f>IF(Tabla1[[#This Row],[Código_Actividad]]="","",'[5]Formulario PPGR1'!#REF!)</f>
        <v/>
      </c>
      <c r="D37" s="372" t="str">
        <f>IF(Tabla1[[#This Row],[Código_Actividad]]="","",'[5]Formulario PPGR1'!#REF!)</f>
        <v/>
      </c>
      <c r="E37" s="372" t="str">
        <f>IF(Tabla1[[#This Row],[Código_Actividad]]="","",'[5]Formulario PPGR1'!#REF!)</f>
        <v/>
      </c>
      <c r="F37" s="372" t="str">
        <f>IF(Tabla1[[#This Row],[Código_Actividad]]="","",'[5]Formulario PPGR1'!#REF!)</f>
        <v/>
      </c>
      <c r="G37" s="367"/>
      <c r="H37" s="368"/>
      <c r="I37" s="368"/>
      <c r="J37" s="367">
        <v>1</v>
      </c>
      <c r="K37" s="369"/>
      <c r="L37" s="370">
        <f>+Tabla1[[#This Row],[Precio Unitario]]*Tabla1[[#This Row],[Cantidad de Insumos]]</f>
        <v>0</v>
      </c>
      <c r="M37" s="371"/>
      <c r="N37" s="368"/>
      <c r="O37" s="357"/>
      <c r="P37" s="357"/>
    </row>
    <row r="38" spans="2:16" ht="12.75">
      <c r="B38" s="372"/>
      <c r="C38" s="372"/>
      <c r="D38" s="372"/>
      <c r="E38" s="372"/>
      <c r="F38" s="372"/>
      <c r="G38" s="367"/>
      <c r="H38" s="368"/>
      <c r="I38" s="368"/>
      <c r="J38" s="367">
        <v>1</v>
      </c>
      <c r="K38" s="369"/>
      <c r="L38" s="401" t="s">
        <v>1311</v>
      </c>
      <c r="M38" s="371"/>
      <c r="N38" s="368"/>
      <c r="O38" s="357"/>
      <c r="P38" s="357"/>
    </row>
    <row r="39" spans="2:16" ht="12.75">
      <c r="B39" s="372" t="str">
        <f>IF(Tabla1[[#This Row],[Código_Actividad]]="","",CONCATENATE(Tabla1[[#This Row],[POA]],".",Tabla1[[#This Row],[SRS]],".",Tabla1[[#This Row],[AREA]],".",Tabla1[[#This Row],[TIPO]]))</f>
        <v/>
      </c>
      <c r="C39" s="372" t="str">
        <f>IF(Tabla1[[#This Row],[Código_Actividad]]="","",'[5]Formulario PPGR1'!#REF!)</f>
        <v/>
      </c>
      <c r="D39" s="372" t="str">
        <f>IF(Tabla1[[#This Row],[Código_Actividad]]="","",'[5]Formulario PPGR1'!#REF!)</f>
        <v/>
      </c>
      <c r="E39" s="372" t="str">
        <f>IF(Tabla1[[#This Row],[Código_Actividad]]="","",'[5]Formulario PPGR1'!#REF!)</f>
        <v/>
      </c>
      <c r="F39" s="372" t="str">
        <f>IF(Tabla1[[#This Row],[Código_Actividad]]="","",'[5]Formulario PPGR1'!#REF!)</f>
        <v/>
      </c>
      <c r="G39" s="367"/>
      <c r="H39" s="368"/>
      <c r="I39" s="368"/>
      <c r="J39" s="367">
        <v>32</v>
      </c>
      <c r="K39" s="369"/>
      <c r="L39" s="370">
        <f>+Tabla1[[#This Row],[Precio Unitario]]*Tabla1[[#This Row],[Cantidad de Insumos]]</f>
        <v>0</v>
      </c>
      <c r="M39" s="371"/>
      <c r="N39" s="368"/>
      <c r="O39" s="357"/>
      <c r="P39" s="357"/>
    </row>
    <row r="40" spans="2:16" ht="12.75">
      <c r="B40" s="372" t="e">
        <f>IF(Tabla1[[#This Row],[Código_Actividad]]="","",CONCATENATE(Tabla1[[#This Row],[POA]],".",Tabla1[[#This Row],[SRS]],".",Tabla1[[#This Row],[AREA]],".",Tabla1[[#This Row],[TIPO]]))</f>
        <v>#REF!</v>
      </c>
      <c r="C40" s="372" t="e">
        <f>IF(Tabla1[[#This Row],[Código_Actividad]]="","",'[5]Formulario PPGR1'!#REF!)</f>
        <v>#REF!</v>
      </c>
      <c r="D40" s="372" t="e">
        <f>IF(Tabla1[[#This Row],[Código_Actividad]]="","",'[5]Formulario PPGR1'!#REF!)</f>
        <v>#REF!</v>
      </c>
      <c r="E40" s="372" t="e">
        <f>IF(Tabla1[[#This Row],[Código_Actividad]]="","",'[5]Formulario PPGR1'!#REF!)</f>
        <v>#REF!</v>
      </c>
      <c r="F40" s="372" t="e">
        <f>IF(Tabla1[[#This Row],[Código_Actividad]]="","",'[5]Formulario PPGR1'!#REF!)</f>
        <v>#REF!</v>
      </c>
      <c r="G40" s="347" t="s">
        <v>1426</v>
      </c>
      <c r="H40" s="368" t="s">
        <v>1441</v>
      </c>
      <c r="I40" s="368" t="s">
        <v>1453</v>
      </c>
      <c r="J40" s="367"/>
      <c r="K40" s="369" t="str">
        <f>IFERROR(VLOOKUP(#REF!,#REF!,3,FALSE),"")</f>
        <v/>
      </c>
      <c r="L40" s="370" t="e">
        <f>+Tabla1[[#This Row],[Precio Unitario]]*Tabla1[[#This Row],[Cantidad de Insumos]]</f>
        <v>#VALUE!</v>
      </c>
      <c r="M40" s="371"/>
      <c r="N40" s="368"/>
      <c r="O40" s="357"/>
      <c r="P40" s="357"/>
    </row>
    <row r="41" spans="2:16" ht="12.75">
      <c r="B41" s="372" t="e">
        <f>IF(Tabla1[[#This Row],[Código_Actividad]]="","",CONCATENATE(Tabla1[[#This Row],[POA]],".",Tabla1[[#This Row],[SRS]],".",Tabla1[[#This Row],[AREA]],".",Tabla1[[#This Row],[TIPO]]))</f>
        <v>#REF!</v>
      </c>
      <c r="C41" s="372" t="e">
        <f>IF(Tabla1[[#This Row],[Código_Actividad]]="","",'[5]Formulario PPGR1'!#REF!)</f>
        <v>#REF!</v>
      </c>
      <c r="D41" s="372" t="e">
        <f>IF(Tabla1[[#This Row],[Código_Actividad]]="","",'[5]Formulario PPGR1'!#REF!)</f>
        <v>#REF!</v>
      </c>
      <c r="E41" s="372" t="e">
        <f>IF(Tabla1[[#This Row],[Código_Actividad]]="","",'[5]Formulario PPGR1'!#REF!)</f>
        <v>#REF!</v>
      </c>
      <c r="F41" s="372" t="e">
        <f>IF(Tabla1[[#This Row],[Código_Actividad]]="","",'[5]Formulario PPGR1'!#REF!)</f>
        <v>#REF!</v>
      </c>
      <c r="G41" s="347" t="s">
        <v>1426</v>
      </c>
      <c r="H41" s="368" t="s">
        <v>1286</v>
      </c>
      <c r="I41" s="368" t="s">
        <v>1286</v>
      </c>
      <c r="J41" s="367"/>
      <c r="K41" s="369" t="str">
        <f>IFERROR(VLOOKUP(#REF!,#REF!,3,FALSE),"")</f>
        <v/>
      </c>
      <c r="L41" s="370" t="e">
        <f>+Tabla1[[#This Row],[Precio Unitario]]*Tabla1[[#This Row],[Cantidad de Insumos]]</f>
        <v>#VALUE!</v>
      </c>
      <c r="M41" s="371"/>
      <c r="N41" s="368"/>
      <c r="O41" s="357"/>
      <c r="P41" s="357"/>
    </row>
    <row r="42" spans="2:16" ht="12.75">
      <c r="B42" s="372" t="e">
        <f>IF(Tabla1[[#This Row],[Código_Actividad]]="","",CONCATENATE(Tabla1[[#This Row],[POA]],".",Tabla1[[#This Row],[SRS]],".",Tabla1[[#This Row],[AREA]],".",Tabla1[[#This Row],[TIPO]]))</f>
        <v>#REF!</v>
      </c>
      <c r="C42" s="372" t="e">
        <f>IF(Tabla1[[#This Row],[Código_Actividad]]="","",'[5]Formulario PPGR1'!#REF!)</f>
        <v>#REF!</v>
      </c>
      <c r="D42" s="372" t="e">
        <f>IF(Tabla1[[#This Row],[Código_Actividad]]="","",'[5]Formulario PPGR1'!#REF!)</f>
        <v>#REF!</v>
      </c>
      <c r="E42" s="372" t="e">
        <f>IF(Tabla1[[#This Row],[Código_Actividad]]="","",'[5]Formulario PPGR1'!#REF!)</f>
        <v>#REF!</v>
      </c>
      <c r="F42" s="372" t="e">
        <f>IF(Tabla1[[#This Row],[Código_Actividad]]="","",'[5]Formulario PPGR1'!#REF!)</f>
        <v>#REF!</v>
      </c>
      <c r="G42" s="347" t="s">
        <v>1426</v>
      </c>
      <c r="H42" s="368" t="s">
        <v>1289</v>
      </c>
      <c r="I42" s="368" t="s">
        <v>1318</v>
      </c>
      <c r="J42" s="367">
        <v>32</v>
      </c>
      <c r="K42" s="369"/>
      <c r="L42" s="370">
        <f>+Tabla1[[#This Row],[Precio Unitario]]*Tabla1[[#This Row],[Cantidad de Insumos]]</f>
        <v>0</v>
      </c>
      <c r="M42" s="371"/>
      <c r="N42" s="368"/>
      <c r="O42" s="357"/>
      <c r="P42" s="357"/>
    </row>
    <row r="43" spans="2:16" ht="25.5">
      <c r="B43" s="372" t="e">
        <f>IF(Tabla1[[#This Row],[Código_Actividad]]="","",CONCATENATE(Tabla1[[#This Row],[POA]],".",Tabla1[[#This Row],[SRS]],".",Tabla1[[#This Row],[AREA]],".",Tabla1[[#This Row],[TIPO]]))</f>
        <v>#REF!</v>
      </c>
      <c r="C43" s="372" t="e">
        <f>IF(Tabla1[[#This Row],[Código_Actividad]]="","",'[5]Formulario PPGR1'!#REF!)</f>
        <v>#REF!</v>
      </c>
      <c r="D43" s="372" t="e">
        <f>IF(Tabla1[[#This Row],[Código_Actividad]]="","",'[5]Formulario PPGR1'!#REF!)</f>
        <v>#REF!</v>
      </c>
      <c r="E43" s="372" t="e">
        <f>IF(Tabla1[[#This Row],[Código_Actividad]]="","",'[5]Formulario PPGR1'!#REF!)</f>
        <v>#REF!</v>
      </c>
      <c r="F43" s="372" t="e">
        <f>IF(Tabla1[[#This Row],[Código_Actividad]]="","",'[5]Formulario PPGR1'!#REF!)</f>
        <v>#REF!</v>
      </c>
      <c r="G43" s="347" t="s">
        <v>1427</v>
      </c>
      <c r="H43" s="347" t="s">
        <v>1495</v>
      </c>
      <c r="I43" s="368" t="s">
        <v>1438</v>
      </c>
      <c r="J43" s="367">
        <v>1</v>
      </c>
      <c r="K43" s="369"/>
      <c r="L43" s="370">
        <f>+Tabla1[[#This Row],[Precio Unitario]]*Tabla1[[#This Row],[Cantidad de Insumos]]</f>
        <v>0</v>
      </c>
      <c r="M43" s="371"/>
      <c r="N43" s="368"/>
      <c r="O43" s="357"/>
      <c r="P43" s="357"/>
    </row>
    <row r="44" spans="2:16" ht="12.75">
      <c r="B44" s="372" t="e">
        <f>IF(Tabla1[[#This Row],[Código_Actividad]]="","",CONCATENATE(Tabla1[[#This Row],[POA]],".",Tabla1[[#This Row],[SRS]],".",Tabla1[[#This Row],[AREA]],".",Tabla1[[#This Row],[TIPO]]))</f>
        <v>#REF!</v>
      </c>
      <c r="C44" s="372" t="e">
        <f>IF(Tabla1[[#This Row],[Código_Actividad]]="","",'[5]Formulario PPGR1'!#REF!)</f>
        <v>#REF!</v>
      </c>
      <c r="D44" s="372" t="e">
        <f>IF(Tabla1[[#This Row],[Código_Actividad]]="","",'[5]Formulario PPGR1'!#REF!)</f>
        <v>#REF!</v>
      </c>
      <c r="E44" s="372" t="e">
        <f>IF(Tabla1[[#This Row],[Código_Actividad]]="","",'[5]Formulario PPGR1'!#REF!)</f>
        <v>#REF!</v>
      </c>
      <c r="F44" s="372" t="e">
        <f>IF(Tabla1[[#This Row],[Código_Actividad]]="","",'[5]Formulario PPGR1'!#REF!)</f>
        <v>#REF!</v>
      </c>
      <c r="G44" s="347" t="s">
        <v>1426</v>
      </c>
      <c r="H44" s="368" t="s">
        <v>1439</v>
      </c>
      <c r="I44" s="368" t="s">
        <v>1440</v>
      </c>
      <c r="J44" s="367">
        <v>4</v>
      </c>
      <c r="K44" s="369"/>
      <c r="L44" s="370">
        <f>+Tabla1[[#This Row],[Precio Unitario]]*Tabla1[[#This Row],[Cantidad de Insumos]]</f>
        <v>0</v>
      </c>
      <c r="M44" s="371"/>
      <c r="N44" s="368"/>
      <c r="O44" s="357"/>
      <c r="P44" s="357"/>
    </row>
    <row r="45" spans="2:16" ht="12.75">
      <c r="B45" s="372" t="str">
        <f>IF(Tabla1[[#This Row],[Código_Actividad]]="","",CONCATENATE(Tabla1[[#This Row],[POA]],".",Tabla1[[#This Row],[SRS]],".",Tabla1[[#This Row],[AREA]],".",Tabla1[[#This Row],[TIPO]]))</f>
        <v/>
      </c>
      <c r="C45" s="372" t="str">
        <f>IF(Tabla1[[#This Row],[Código_Actividad]]="","",'[5]Formulario PPGR1'!#REF!)</f>
        <v/>
      </c>
      <c r="D45" s="372" t="str">
        <f>IF(Tabla1[[#This Row],[Código_Actividad]]="","",'[5]Formulario PPGR1'!#REF!)</f>
        <v/>
      </c>
      <c r="E45" s="372" t="str">
        <f>IF(Tabla1[[#This Row],[Código_Actividad]]="","",'[5]Formulario PPGR1'!#REF!)</f>
        <v/>
      </c>
      <c r="F45" s="372" t="str">
        <f>IF(Tabla1[[#This Row],[Código_Actividad]]="","",'[5]Formulario PPGR1'!#REF!)</f>
        <v/>
      </c>
      <c r="G45" s="449"/>
      <c r="H45" s="368" t="s">
        <v>1454</v>
      </c>
      <c r="I45" s="368"/>
      <c r="J45" s="367">
        <v>4</v>
      </c>
      <c r="K45" s="369"/>
      <c r="L45" s="370">
        <f>+Tabla1[[#This Row],[Precio Unitario]]*Tabla1[[#This Row],[Cantidad de Insumos]]</f>
        <v>0</v>
      </c>
      <c r="M45" s="371"/>
      <c r="N45" s="368"/>
      <c r="O45" s="357"/>
      <c r="P45" s="357"/>
    </row>
    <row r="46" spans="2:16" ht="12.75">
      <c r="B46" s="372" t="e">
        <f>IF(Tabla1[[#This Row],[Código_Actividad]]="","",CONCATENATE(Tabla1[[#This Row],[POA]],".",Tabla1[[#This Row],[SRS]],".",Tabla1[[#This Row],[AREA]],".",Tabla1[[#This Row],[TIPO]]))</f>
        <v>#REF!</v>
      </c>
      <c r="C46" s="372" t="e">
        <f>IF(Tabla1[[#This Row],[Código_Actividad]]="","",'[5]Formulario PPGR1'!#REF!)</f>
        <v>#REF!</v>
      </c>
      <c r="D46" s="372" t="e">
        <f>IF(Tabla1[[#This Row],[Código_Actividad]]="","",'[5]Formulario PPGR1'!#REF!)</f>
        <v>#REF!</v>
      </c>
      <c r="E46" s="372" t="e">
        <f>IF(Tabla1[[#This Row],[Código_Actividad]]="","",'[5]Formulario PPGR1'!#REF!)</f>
        <v>#REF!</v>
      </c>
      <c r="F46" s="372" t="e">
        <f>IF(Tabla1[[#This Row],[Código_Actividad]]="","",'[5]Formulario PPGR1'!#REF!)</f>
        <v>#REF!</v>
      </c>
      <c r="G46" s="449" t="s">
        <v>1425</v>
      </c>
      <c r="H46" s="368" t="s">
        <v>1487</v>
      </c>
      <c r="I46" s="368" t="s">
        <v>1488</v>
      </c>
      <c r="J46" s="367">
        <v>4</v>
      </c>
      <c r="K46" s="369"/>
      <c r="L46" s="370">
        <f>+Tabla1[[#This Row],[Precio Unitario]]*Tabla1[[#This Row],[Cantidad de Insumos]]</f>
        <v>0</v>
      </c>
      <c r="M46" s="371"/>
      <c r="N46" s="368"/>
      <c r="O46" s="357"/>
      <c r="P46" s="357"/>
    </row>
    <row r="47" spans="2:16" ht="12.75">
      <c r="B47" s="372" t="e">
        <f>IF(Tabla1[[#This Row],[Código_Actividad]]="","",CONCATENATE(Tabla1[[#This Row],[POA]],".",Tabla1[[#This Row],[SRS]],".",Tabla1[[#This Row],[AREA]],".",Tabla1[[#This Row],[TIPO]]))</f>
        <v>#REF!</v>
      </c>
      <c r="C47" s="372" t="e">
        <f>IF(Tabla1[[#This Row],[Código_Actividad]]="","",'[5]Formulario PPGR1'!#REF!)</f>
        <v>#REF!</v>
      </c>
      <c r="D47" s="372" t="e">
        <f>IF(Tabla1[[#This Row],[Código_Actividad]]="","",'[5]Formulario PPGR1'!#REF!)</f>
        <v>#REF!</v>
      </c>
      <c r="E47" s="372" t="e">
        <f>IF(Tabla1[[#This Row],[Código_Actividad]]="","",'[5]Formulario PPGR1'!#REF!)</f>
        <v>#REF!</v>
      </c>
      <c r="F47" s="372" t="e">
        <f>IF(Tabla1[[#This Row],[Código_Actividad]]="","",'[5]Formulario PPGR1'!#REF!)</f>
        <v>#REF!</v>
      </c>
      <c r="G47" s="449" t="s">
        <v>1425</v>
      </c>
      <c r="H47" s="368" t="s">
        <v>1313</v>
      </c>
      <c r="I47" s="368" t="s">
        <v>833</v>
      </c>
      <c r="J47" s="367">
        <v>10</v>
      </c>
      <c r="K47" s="369"/>
      <c r="L47" s="370">
        <f>+Tabla1[[#This Row],[Precio Unitario]]*Tabla1[[#This Row],[Cantidad de Insumos]]</f>
        <v>0</v>
      </c>
      <c r="M47" s="371"/>
      <c r="N47" s="368"/>
      <c r="O47" s="357"/>
      <c r="P47" s="357"/>
    </row>
    <row r="48" spans="2:16" ht="12.75">
      <c r="B48" s="372" t="e">
        <f>IF(Tabla1[[#This Row],[Código_Actividad]]="","",CONCATENATE(Tabla1[[#This Row],[POA]],".",Tabla1[[#This Row],[SRS]],".",Tabla1[[#This Row],[AREA]],".",Tabla1[[#This Row],[TIPO]]))</f>
        <v>#REF!</v>
      </c>
      <c r="C48" s="372" t="e">
        <f>IF(Tabla1[[#This Row],[Código_Actividad]]="","",'[5]Formulario PPGR1'!#REF!)</f>
        <v>#REF!</v>
      </c>
      <c r="D48" s="372" t="e">
        <f>IF(Tabla1[[#This Row],[Código_Actividad]]="","",'[5]Formulario PPGR1'!#REF!)</f>
        <v>#REF!</v>
      </c>
      <c r="E48" s="372" t="e">
        <f>IF(Tabla1[[#This Row],[Código_Actividad]]="","",'[5]Formulario PPGR1'!#REF!)</f>
        <v>#REF!</v>
      </c>
      <c r="F48" s="372" t="e">
        <f>IF(Tabla1[[#This Row],[Código_Actividad]]="","",'[5]Formulario PPGR1'!#REF!)</f>
        <v>#REF!</v>
      </c>
      <c r="G48" s="449" t="s">
        <v>1425</v>
      </c>
      <c r="H48" s="368" t="s">
        <v>1455</v>
      </c>
      <c r="I48" s="368" t="s">
        <v>1450</v>
      </c>
      <c r="J48" s="367">
        <v>96</v>
      </c>
      <c r="K48" s="369"/>
      <c r="L48" s="370">
        <f>+Tabla1[[#This Row],[Precio Unitario]]*Tabla1[[#This Row],[Cantidad de Insumos]]</f>
        <v>0</v>
      </c>
      <c r="M48" s="371"/>
      <c r="N48" s="368"/>
      <c r="O48" s="357"/>
      <c r="P48" s="357"/>
    </row>
    <row r="49" spans="2:16" ht="12.75">
      <c r="B49" s="372" t="e">
        <f>IF(Tabla1[[#This Row],[Código_Actividad]]="","",CONCATENATE(Tabla1[[#This Row],[POA]],".",Tabla1[[#This Row],[SRS]],".",Tabla1[[#This Row],[AREA]],".",Tabla1[[#This Row],[TIPO]]))</f>
        <v>#REF!</v>
      </c>
      <c r="C49" s="372" t="e">
        <f>IF(Tabla1[[#This Row],[Código_Actividad]]="","",'[5]Formulario PPGR1'!#REF!)</f>
        <v>#REF!</v>
      </c>
      <c r="D49" s="372" t="e">
        <f>IF(Tabla1[[#This Row],[Código_Actividad]]="","",'[5]Formulario PPGR1'!#REF!)</f>
        <v>#REF!</v>
      </c>
      <c r="E49" s="372" t="e">
        <f>IF(Tabla1[[#This Row],[Código_Actividad]]="","",'[5]Formulario PPGR1'!#REF!)</f>
        <v>#REF!</v>
      </c>
      <c r="F49" s="372" t="e">
        <f>IF(Tabla1[[#This Row],[Código_Actividad]]="","",'[5]Formulario PPGR1'!#REF!)</f>
        <v>#REF!</v>
      </c>
      <c r="G49" s="449" t="s">
        <v>1425</v>
      </c>
      <c r="H49" s="368" t="s">
        <v>1316</v>
      </c>
      <c r="I49" s="368" t="s">
        <v>1450</v>
      </c>
      <c r="J49" s="367"/>
      <c r="K49" s="369" t="str">
        <f>IFERROR(VLOOKUP(#REF!,#REF!,3,FALSE),"")</f>
        <v/>
      </c>
      <c r="L49" s="370" t="e">
        <f>+Tabla1[[#This Row],[Precio Unitario]]*Tabla1[[#This Row],[Cantidad de Insumos]]</f>
        <v>#VALUE!</v>
      </c>
      <c r="M49" s="371"/>
      <c r="N49" s="368"/>
      <c r="O49" s="357"/>
      <c r="P49" s="357"/>
    </row>
    <row r="50" spans="2:16" ht="12.75">
      <c r="B50" s="372" t="e">
        <f>IF(Tabla1[[#This Row],[Código_Actividad]]="","",CONCATENATE(Tabla1[[#This Row],[POA]],".",Tabla1[[#This Row],[SRS]],".",Tabla1[[#This Row],[AREA]],".",Tabla1[[#This Row],[TIPO]]))</f>
        <v>#REF!</v>
      </c>
      <c r="C50" s="372" t="e">
        <f>IF(Tabla1[[#This Row],[Código_Actividad]]="","",'[5]Formulario PPGR1'!#REF!)</f>
        <v>#REF!</v>
      </c>
      <c r="D50" s="372" t="e">
        <f>IF(Tabla1[[#This Row],[Código_Actividad]]="","",'[5]Formulario PPGR1'!#REF!)</f>
        <v>#REF!</v>
      </c>
      <c r="E50" s="372" t="e">
        <f>IF(Tabla1[[#This Row],[Código_Actividad]]="","",'[5]Formulario PPGR1'!#REF!)</f>
        <v>#REF!</v>
      </c>
      <c r="F50" s="372" t="e">
        <f>IF(Tabla1[[#This Row],[Código_Actividad]]="","",'[5]Formulario PPGR1'!#REF!)</f>
        <v>#REF!</v>
      </c>
      <c r="G50" s="449" t="s">
        <v>1425</v>
      </c>
      <c r="H50" s="368" t="s">
        <v>1456</v>
      </c>
      <c r="I50" s="368" t="s">
        <v>1456</v>
      </c>
      <c r="J50" s="367">
        <v>4</v>
      </c>
      <c r="K50" s="369"/>
      <c r="L50" s="370">
        <f>+Tabla1[[#This Row],[Precio Unitario]]*Tabla1[[#This Row],[Cantidad de Insumos]]</f>
        <v>0</v>
      </c>
      <c r="M50" s="371"/>
      <c r="N50" s="368"/>
      <c r="O50" s="357"/>
      <c r="P50" s="357"/>
    </row>
    <row r="51" spans="2:16" ht="12.75">
      <c r="B51" s="372" t="e">
        <f>IF(Tabla1[[#This Row],[Código_Actividad]]="","",CONCATENATE(Tabla1[[#This Row],[POA]],".",Tabla1[[#This Row],[SRS]],".",Tabla1[[#This Row],[AREA]],".",Tabla1[[#This Row],[TIPO]]))</f>
        <v>#REF!</v>
      </c>
      <c r="C51" s="372" t="e">
        <f>IF(Tabla1[[#This Row],[Código_Actividad]]="","",'[5]Formulario PPGR1'!#REF!)</f>
        <v>#REF!</v>
      </c>
      <c r="D51" s="372" t="e">
        <f>IF(Tabla1[[#This Row],[Código_Actividad]]="","",'[5]Formulario PPGR1'!#REF!)</f>
        <v>#REF!</v>
      </c>
      <c r="E51" s="372" t="e">
        <f>IF(Tabla1[[#This Row],[Código_Actividad]]="","",'[5]Formulario PPGR1'!#REF!)</f>
        <v>#REF!</v>
      </c>
      <c r="F51" s="372" t="e">
        <f>IF(Tabla1[[#This Row],[Código_Actividad]]="","",'[5]Formulario PPGR1'!#REF!)</f>
        <v>#REF!</v>
      </c>
      <c r="G51" s="449" t="s">
        <v>1423</v>
      </c>
      <c r="H51" s="368" t="s">
        <v>1313</v>
      </c>
      <c r="I51" s="368" t="s">
        <v>833</v>
      </c>
      <c r="J51" s="367"/>
      <c r="K51" s="369"/>
      <c r="L51" s="370">
        <f>+Tabla1[[#This Row],[Precio Unitario]]*Tabla1[[#This Row],[Cantidad de Insumos]]</f>
        <v>0</v>
      </c>
      <c r="M51" s="371"/>
      <c r="N51" s="368"/>
      <c r="O51" s="357"/>
      <c r="P51" s="357"/>
    </row>
    <row r="52" spans="2:16" ht="12.75">
      <c r="B52" s="372" t="e">
        <f>IF(Tabla1[[#This Row],[Código_Actividad]]="","",CONCATENATE(Tabla1[[#This Row],[POA]],".",Tabla1[[#This Row],[SRS]],".",Tabla1[[#This Row],[AREA]],".",Tabla1[[#This Row],[TIPO]]))</f>
        <v>#REF!</v>
      </c>
      <c r="C52" s="372" t="e">
        <f>IF(Tabla1[[#This Row],[Código_Actividad]]="","",'[5]Formulario PPGR1'!#REF!)</f>
        <v>#REF!</v>
      </c>
      <c r="D52" s="372" t="e">
        <f>IF(Tabla1[[#This Row],[Código_Actividad]]="","",'[5]Formulario PPGR1'!#REF!)</f>
        <v>#REF!</v>
      </c>
      <c r="E52" s="372" t="e">
        <f>IF(Tabla1[[#This Row],[Código_Actividad]]="","",'[5]Formulario PPGR1'!#REF!)</f>
        <v>#REF!</v>
      </c>
      <c r="F52" s="372" t="e">
        <f>IF(Tabla1[[#This Row],[Código_Actividad]]="","",'[5]Formulario PPGR1'!#REF!)</f>
        <v>#REF!</v>
      </c>
      <c r="G52" s="449" t="s">
        <v>1423</v>
      </c>
      <c r="H52" s="368" t="s">
        <v>1316</v>
      </c>
      <c r="I52" s="368" t="s">
        <v>1450</v>
      </c>
      <c r="J52" s="367" t="s">
        <v>486</v>
      </c>
      <c r="K52" s="369"/>
      <c r="L52" s="370" t="e">
        <f>+Tabla1[[#This Row],[Precio Unitario]]*Tabla1[[#This Row],[Cantidad de Insumos]]</f>
        <v>#VALUE!</v>
      </c>
      <c r="M52" s="371"/>
      <c r="N52" s="368"/>
      <c r="O52" s="357"/>
      <c r="P52" s="357"/>
    </row>
    <row r="53" spans="2:16" ht="12.75">
      <c r="B53" s="372" t="e">
        <f>IF(Tabla1[[#This Row],[Código_Actividad]]="","",CONCATENATE(Tabla1[[#This Row],[POA]],".",Tabla1[[#This Row],[SRS]],".",Tabla1[[#This Row],[AREA]],".",Tabla1[[#This Row],[TIPO]]))</f>
        <v>#REF!</v>
      </c>
      <c r="C53" s="372" t="e">
        <f>IF(Tabla1[[#This Row],[Código_Actividad]]="","",'[5]Formulario PPGR1'!#REF!)</f>
        <v>#REF!</v>
      </c>
      <c r="D53" s="372" t="e">
        <f>IF(Tabla1[[#This Row],[Código_Actividad]]="","",'[5]Formulario PPGR1'!#REF!)</f>
        <v>#REF!</v>
      </c>
      <c r="E53" s="372" t="e">
        <f>IF(Tabla1[[#This Row],[Código_Actividad]]="","",'[5]Formulario PPGR1'!#REF!)</f>
        <v>#REF!</v>
      </c>
      <c r="F53" s="372" t="e">
        <f>IF(Tabla1[[#This Row],[Código_Actividad]]="","",'[5]Formulario PPGR1'!#REF!)</f>
        <v>#REF!</v>
      </c>
      <c r="G53" s="347" t="s">
        <v>1423</v>
      </c>
      <c r="H53" s="368" t="s">
        <v>1479</v>
      </c>
      <c r="I53" s="368" t="s">
        <v>1450</v>
      </c>
      <c r="J53" s="367"/>
      <c r="K53" s="369"/>
      <c r="L53" s="370">
        <f>+Tabla1[[#This Row],[Precio Unitario]]*Tabla1[[#This Row],[Cantidad de Insumos]]</f>
        <v>0</v>
      </c>
      <c r="M53" s="371"/>
      <c r="N53" s="368"/>
      <c r="O53" s="357"/>
      <c r="P53" s="357"/>
    </row>
    <row r="54" spans="2:16" ht="12.75">
      <c r="B54" s="372" t="e">
        <f>IF(Tabla1[[#This Row],[Código_Actividad]]="","",CONCATENATE(Tabla1[[#This Row],[POA]],".",Tabla1[[#This Row],[SRS]],".",Tabla1[[#This Row],[AREA]],".",Tabla1[[#This Row],[TIPO]]))</f>
        <v>#REF!</v>
      </c>
      <c r="C54" s="372" t="e">
        <f>IF(Tabla1[[#This Row],[Código_Actividad]]="","",'[5]Formulario PPGR1'!#REF!)</f>
        <v>#REF!</v>
      </c>
      <c r="D54" s="372" t="e">
        <f>IF(Tabla1[[#This Row],[Código_Actividad]]="","",'[5]Formulario PPGR1'!#REF!)</f>
        <v>#REF!</v>
      </c>
      <c r="E54" s="372" t="e">
        <f>IF(Tabla1[[#This Row],[Código_Actividad]]="","",'[5]Formulario PPGR1'!#REF!)</f>
        <v>#REF!</v>
      </c>
      <c r="F54" s="372" t="e">
        <f>IF(Tabla1[[#This Row],[Código_Actividad]]="","",'[5]Formulario PPGR1'!#REF!)</f>
        <v>#REF!</v>
      </c>
      <c r="G54" s="449" t="s">
        <v>1423</v>
      </c>
      <c r="H54" s="368" t="s">
        <v>1480</v>
      </c>
      <c r="I54" s="368" t="s">
        <v>1480</v>
      </c>
      <c r="J54" s="367"/>
      <c r="K54" s="369"/>
      <c r="L54" s="370">
        <f>+Tabla1[[#This Row],[Precio Unitario]]*Tabla1[[#This Row],[Cantidad de Insumos]]</f>
        <v>0</v>
      </c>
      <c r="M54" s="371"/>
      <c r="N54" s="368"/>
      <c r="O54" s="357"/>
      <c r="P54" s="357"/>
    </row>
    <row r="55" spans="2:16" ht="12.75">
      <c r="B55" s="372" t="e">
        <f>IF(Tabla1[[#This Row],[Código_Actividad]]="","",CONCATENATE(Tabla1[[#This Row],[POA]],".",Tabla1[[#This Row],[SRS]],".",Tabla1[[#This Row],[AREA]],".",Tabla1[[#This Row],[TIPO]]))</f>
        <v>#REF!</v>
      </c>
      <c r="C55" s="372" t="e">
        <f>IF(Tabla1[[#This Row],[Código_Actividad]]="","",'[5]Formulario PPGR1'!#REF!)</f>
        <v>#REF!</v>
      </c>
      <c r="D55" s="372" t="e">
        <f>IF(Tabla1[[#This Row],[Código_Actividad]]="","",'[5]Formulario PPGR1'!#REF!)</f>
        <v>#REF!</v>
      </c>
      <c r="E55" s="372" t="e">
        <f>IF(Tabla1[[#This Row],[Código_Actividad]]="","",'[5]Formulario PPGR1'!#REF!)</f>
        <v>#REF!</v>
      </c>
      <c r="F55" s="372" t="e">
        <f>IF(Tabla1[[#This Row],[Código_Actividad]]="","",'[5]Formulario PPGR1'!#REF!)</f>
        <v>#REF!</v>
      </c>
      <c r="G55" s="449" t="s">
        <v>1423</v>
      </c>
      <c r="H55" s="368" t="s">
        <v>1484</v>
      </c>
      <c r="I55" s="368" t="s">
        <v>1484</v>
      </c>
      <c r="J55" s="367"/>
      <c r="K55" s="369" t="str">
        <f>IFERROR(VLOOKUP(#REF!,#REF!,3,FALSE),"")</f>
        <v/>
      </c>
      <c r="L55" s="370" t="e">
        <f>+Tabla1[[#This Row],[Precio Unitario]]*Tabla1[[#This Row],[Cantidad de Insumos]]</f>
        <v>#VALUE!</v>
      </c>
      <c r="M55" s="371"/>
      <c r="N55" s="368"/>
      <c r="O55" s="357"/>
      <c r="P55" s="357"/>
    </row>
    <row r="56" spans="2:16" ht="12.75">
      <c r="B56" s="372" t="e">
        <f>IF(Tabla1[[#This Row],[Código_Actividad]]="","",CONCATENATE(Tabla1[[#This Row],[POA]],".",Tabla1[[#This Row],[SRS]],".",Tabla1[[#This Row],[AREA]],".",Tabla1[[#This Row],[TIPO]]))</f>
        <v>#REF!</v>
      </c>
      <c r="C56" s="372" t="e">
        <f>IF(Tabla1[[#This Row],[Código_Actividad]]="","",'[5]Formulario PPGR1'!#REF!)</f>
        <v>#REF!</v>
      </c>
      <c r="D56" s="372" t="e">
        <f>IF(Tabla1[[#This Row],[Código_Actividad]]="","",'[5]Formulario PPGR1'!#REF!)</f>
        <v>#REF!</v>
      </c>
      <c r="E56" s="372" t="e">
        <f>IF(Tabla1[[#This Row],[Código_Actividad]]="","",'[5]Formulario PPGR1'!#REF!)</f>
        <v>#REF!</v>
      </c>
      <c r="F56" s="372" t="e">
        <f>IF(Tabla1[[#This Row],[Código_Actividad]]="","",'[5]Formulario PPGR1'!#REF!)</f>
        <v>#REF!</v>
      </c>
      <c r="G56" s="449" t="s">
        <v>1423</v>
      </c>
      <c r="H56" s="368" t="s">
        <v>1496</v>
      </c>
      <c r="I56" s="368" t="s">
        <v>1485</v>
      </c>
      <c r="J56" s="367"/>
      <c r="K56" s="369"/>
      <c r="L56" s="370">
        <f>+Tabla1[[#This Row],[Precio Unitario]]*Tabla1[[#This Row],[Cantidad de Insumos]]</f>
        <v>0</v>
      </c>
      <c r="M56" s="371"/>
      <c r="N56" s="368"/>
      <c r="O56" s="357"/>
      <c r="P56" s="357"/>
    </row>
    <row r="57" spans="2:16" ht="12.75">
      <c r="B57" s="372" t="e">
        <f>IF(Tabla1[[#This Row],[Código_Actividad]]="","",CONCATENATE(Tabla1[[#This Row],[POA]],".",Tabla1[[#This Row],[SRS]],".",Tabla1[[#This Row],[AREA]],".",Tabla1[[#This Row],[TIPO]]))</f>
        <v>#REF!</v>
      </c>
      <c r="C57" s="372" t="e">
        <f>IF(Tabla1[[#This Row],[Código_Actividad]]="","",'[5]Formulario PPGR1'!#REF!)</f>
        <v>#REF!</v>
      </c>
      <c r="D57" s="372" t="e">
        <f>IF(Tabla1[[#This Row],[Código_Actividad]]="","",'[5]Formulario PPGR1'!#REF!)</f>
        <v>#REF!</v>
      </c>
      <c r="E57" s="372" t="e">
        <f>IF(Tabla1[[#This Row],[Código_Actividad]]="","",'[5]Formulario PPGR1'!#REF!)</f>
        <v>#REF!</v>
      </c>
      <c r="F57" s="372" t="e">
        <f>IF(Tabla1[[#This Row],[Código_Actividad]]="","",'[5]Formulario PPGR1'!#REF!)</f>
        <v>#REF!</v>
      </c>
      <c r="G57" s="449" t="s">
        <v>1423</v>
      </c>
      <c r="H57" s="368" t="s">
        <v>1457</v>
      </c>
      <c r="I57" s="368" t="s">
        <v>1457</v>
      </c>
      <c r="J57" s="367">
        <v>20</v>
      </c>
      <c r="K57" s="369"/>
      <c r="L57" s="370">
        <f>+Tabla1[[#This Row],[Precio Unitario]]*Tabla1[[#This Row],[Cantidad de Insumos]]</f>
        <v>0</v>
      </c>
      <c r="M57" s="371"/>
      <c r="N57" s="368"/>
      <c r="O57" s="357"/>
      <c r="P57" s="357"/>
    </row>
    <row r="58" spans="2:16" ht="12.75">
      <c r="B58" s="372" t="e">
        <f>IF(Tabla1[[#This Row],[Código_Actividad]]="","",CONCATENATE(Tabla1[[#This Row],[POA]],".",Tabla1[[#This Row],[SRS]],".",Tabla1[[#This Row],[AREA]],".",Tabla1[[#This Row],[TIPO]]))</f>
        <v>#REF!</v>
      </c>
      <c r="C58" s="372" t="e">
        <f>IF(Tabla1[[#This Row],[Código_Actividad]]="","",'[5]Formulario PPGR1'!#REF!)</f>
        <v>#REF!</v>
      </c>
      <c r="D58" s="372" t="e">
        <f>IF(Tabla1[[#This Row],[Código_Actividad]]="","",'[5]Formulario PPGR1'!#REF!)</f>
        <v>#REF!</v>
      </c>
      <c r="E58" s="372" t="e">
        <f>IF(Tabla1[[#This Row],[Código_Actividad]]="","",'[5]Formulario PPGR1'!#REF!)</f>
        <v>#REF!</v>
      </c>
      <c r="F58" s="372" t="e">
        <f>IF(Tabla1[[#This Row],[Código_Actividad]]="","",'[5]Formulario PPGR1'!#REF!)</f>
        <v>#REF!</v>
      </c>
      <c r="G58" s="449" t="s">
        <v>1423</v>
      </c>
      <c r="H58" s="368" t="s">
        <v>1315</v>
      </c>
      <c r="I58" s="368" t="s">
        <v>1315</v>
      </c>
      <c r="J58" s="367">
        <v>12</v>
      </c>
      <c r="K58" s="369"/>
      <c r="L58" s="370">
        <f>+Tabla1[[#This Row],[Precio Unitario]]*Tabla1[[#This Row],[Cantidad de Insumos]]</f>
        <v>0</v>
      </c>
      <c r="M58" s="371"/>
      <c r="N58" s="368"/>
      <c r="O58" s="357"/>
      <c r="P58" s="357"/>
    </row>
    <row r="59" spans="2:16" ht="12.75">
      <c r="B59" s="372" t="e">
        <f>IF(Tabla1[[#This Row],[Código_Actividad]]="","",CONCATENATE(Tabla1[[#This Row],[POA]],".",Tabla1[[#This Row],[SRS]],".",Tabla1[[#This Row],[AREA]],".",Tabla1[[#This Row],[TIPO]]))</f>
        <v>#REF!</v>
      </c>
      <c r="C59" s="372" t="e">
        <f>IF(Tabla1[[#This Row],[Código_Actividad]]="","",'[5]Formulario PPGR1'!#REF!)</f>
        <v>#REF!</v>
      </c>
      <c r="D59" s="372" t="e">
        <f>IF(Tabla1[[#This Row],[Código_Actividad]]="","",'[5]Formulario PPGR1'!#REF!)</f>
        <v>#REF!</v>
      </c>
      <c r="E59" s="372" t="e">
        <f>IF(Tabla1[[#This Row],[Código_Actividad]]="","",'[5]Formulario PPGR1'!#REF!)</f>
        <v>#REF!</v>
      </c>
      <c r="F59" s="372" t="e">
        <f>IF(Tabla1[[#This Row],[Código_Actividad]]="","",'[5]Formulario PPGR1'!#REF!)</f>
        <v>#REF!</v>
      </c>
      <c r="G59" s="449" t="s">
        <v>1423</v>
      </c>
      <c r="H59" s="368" t="s">
        <v>1486</v>
      </c>
      <c r="I59" s="368" t="s">
        <v>1486</v>
      </c>
      <c r="J59" s="367">
        <v>1</v>
      </c>
      <c r="K59" s="369"/>
      <c r="L59" s="370">
        <f>+Tabla1[[#This Row],[Precio Unitario]]*Tabla1[[#This Row],[Cantidad de Insumos]]</f>
        <v>0</v>
      </c>
      <c r="M59" s="371"/>
      <c r="N59" s="368"/>
      <c r="O59" s="357"/>
      <c r="P59" s="357"/>
    </row>
    <row r="60" spans="2:16" ht="12.75">
      <c r="B60" s="372" t="e">
        <f>IF(Tabla1[[#This Row],[Código_Actividad]]="","",CONCATENATE(Tabla1[[#This Row],[POA]],".",Tabla1[[#This Row],[SRS]],".",Tabla1[[#This Row],[AREA]],".",Tabla1[[#This Row],[TIPO]]))</f>
        <v>#REF!</v>
      </c>
      <c r="C60" s="372" t="e">
        <f>IF(Tabla1[[#This Row],[Código_Actividad]]="","",'[5]Formulario PPGR1'!#REF!)</f>
        <v>#REF!</v>
      </c>
      <c r="D60" s="372" t="e">
        <f>IF(Tabla1[[#This Row],[Código_Actividad]]="","",'[5]Formulario PPGR1'!#REF!)</f>
        <v>#REF!</v>
      </c>
      <c r="E60" s="372" t="e">
        <f>IF(Tabla1[[#This Row],[Código_Actividad]]="","",'[5]Formulario PPGR1'!#REF!)</f>
        <v>#REF!</v>
      </c>
      <c r="F60" s="372" t="e">
        <f>IF(Tabla1[[#This Row],[Código_Actividad]]="","",'[5]Formulario PPGR1'!#REF!)</f>
        <v>#REF!</v>
      </c>
      <c r="G60" s="449" t="s">
        <v>1423</v>
      </c>
      <c r="H60" s="368" t="s">
        <v>1289</v>
      </c>
      <c r="I60" s="368" t="s">
        <v>1289</v>
      </c>
      <c r="J60" s="367">
        <v>20</v>
      </c>
      <c r="K60" s="369"/>
      <c r="L60" s="370">
        <f>+Tabla1[[#This Row],[Precio Unitario]]*Tabla1[[#This Row],[Cantidad de Insumos]]</f>
        <v>0</v>
      </c>
      <c r="M60" s="371"/>
      <c r="N60" s="368"/>
      <c r="O60" s="357"/>
      <c r="P60" s="357"/>
    </row>
    <row r="61" spans="2:16" ht="12.75">
      <c r="B61" s="372" t="e">
        <f>IF(Tabla1[[#This Row],[Código_Actividad]]="","",CONCATENATE(Tabla1[[#This Row],[POA]],".",Tabla1[[#This Row],[SRS]],".",Tabla1[[#This Row],[AREA]],".",Tabla1[[#This Row],[TIPO]]))</f>
        <v>#REF!</v>
      </c>
      <c r="C61" s="372" t="e">
        <f>IF(Tabla1[[#This Row],[Código_Actividad]]="","",'[5]Formulario PPGR1'!#REF!)</f>
        <v>#REF!</v>
      </c>
      <c r="D61" s="372" t="e">
        <f>IF(Tabla1[[#This Row],[Código_Actividad]]="","",'[5]Formulario PPGR1'!#REF!)</f>
        <v>#REF!</v>
      </c>
      <c r="E61" s="372" t="e">
        <f>IF(Tabla1[[#This Row],[Código_Actividad]]="","",'[5]Formulario PPGR1'!#REF!)</f>
        <v>#REF!</v>
      </c>
      <c r="F61" s="372" t="e">
        <f>IF(Tabla1[[#This Row],[Código_Actividad]]="","",'[5]Formulario PPGR1'!#REF!)</f>
        <v>#REF!</v>
      </c>
      <c r="G61" s="449" t="s">
        <v>1423</v>
      </c>
      <c r="H61" s="368" t="s">
        <v>1458</v>
      </c>
      <c r="I61" s="368" t="s">
        <v>1458</v>
      </c>
      <c r="J61" s="367">
        <v>3</v>
      </c>
      <c r="K61" s="369"/>
      <c r="L61" s="370">
        <f>+Tabla1[[#This Row],[Precio Unitario]]*Tabla1[[#This Row],[Cantidad de Insumos]]</f>
        <v>0</v>
      </c>
      <c r="M61" s="371"/>
      <c r="N61" s="368"/>
      <c r="O61" s="357"/>
      <c r="P61" s="357"/>
    </row>
    <row r="62" spans="2:16" ht="12.75">
      <c r="B62" s="372" t="e">
        <f>IF(Tabla1[[#This Row],[Código_Actividad]]="","",CONCATENATE(Tabla1[[#This Row],[POA]],".",Tabla1[[#This Row],[SRS]],".",Tabla1[[#This Row],[AREA]],".",Tabla1[[#This Row],[TIPO]]))</f>
        <v>#REF!</v>
      </c>
      <c r="C62" s="372" t="e">
        <f>IF(Tabla1[[#This Row],[Código_Actividad]]="","",'[5]Formulario PPGR1'!#REF!)</f>
        <v>#REF!</v>
      </c>
      <c r="D62" s="372" t="e">
        <f>IF(Tabla1[[#This Row],[Código_Actividad]]="","",'[5]Formulario PPGR1'!#REF!)</f>
        <v>#REF!</v>
      </c>
      <c r="E62" s="372" t="e">
        <f>IF(Tabla1[[#This Row],[Código_Actividad]]="","",'[5]Formulario PPGR1'!#REF!)</f>
        <v>#REF!</v>
      </c>
      <c r="F62" s="372" t="e">
        <f>IF(Tabla1[[#This Row],[Código_Actividad]]="","",'[5]Formulario PPGR1'!#REF!)</f>
        <v>#REF!</v>
      </c>
      <c r="G62" s="449" t="s">
        <v>1423</v>
      </c>
      <c r="H62" s="368" t="s">
        <v>1459</v>
      </c>
      <c r="I62" s="368" t="s">
        <v>1481</v>
      </c>
      <c r="J62" s="367">
        <v>3</v>
      </c>
      <c r="K62" s="369"/>
      <c r="L62" s="370">
        <f>+Tabla1[[#This Row],[Precio Unitario]]*Tabla1[[#This Row],[Cantidad de Insumos]]</f>
        <v>0</v>
      </c>
      <c r="M62" s="371"/>
      <c r="N62" s="368"/>
      <c r="O62" s="357"/>
      <c r="P62" s="357"/>
    </row>
    <row r="63" spans="2:16" ht="12.75">
      <c r="B63" s="372" t="e">
        <f>IF(Tabla1[[#This Row],[Código_Actividad]]="","",CONCATENATE(Tabla1[[#This Row],[POA]],".",Tabla1[[#This Row],[SRS]],".",Tabla1[[#This Row],[AREA]],".",Tabla1[[#This Row],[TIPO]]))</f>
        <v>#REF!</v>
      </c>
      <c r="C63" s="372" t="e">
        <f>IF(Tabla1[[#This Row],[Código_Actividad]]="","",'[5]Formulario PPGR1'!#REF!)</f>
        <v>#REF!</v>
      </c>
      <c r="D63" s="372" t="e">
        <f>IF(Tabla1[[#This Row],[Código_Actividad]]="","",'[5]Formulario PPGR1'!#REF!)</f>
        <v>#REF!</v>
      </c>
      <c r="E63" s="372" t="e">
        <f>IF(Tabla1[[#This Row],[Código_Actividad]]="","",'[5]Formulario PPGR1'!#REF!)</f>
        <v>#REF!</v>
      </c>
      <c r="F63" s="372" t="e">
        <f>IF(Tabla1[[#This Row],[Código_Actividad]]="","",'[5]Formulario PPGR1'!#REF!)</f>
        <v>#REF!</v>
      </c>
      <c r="G63" s="449" t="s">
        <v>1423</v>
      </c>
      <c r="H63" s="368" t="s">
        <v>1460</v>
      </c>
      <c r="I63" s="368" t="s">
        <v>1482</v>
      </c>
      <c r="J63" s="367">
        <v>5</v>
      </c>
      <c r="K63" s="369"/>
      <c r="L63" s="370">
        <f>+Tabla1[[#This Row],[Precio Unitario]]*Tabla1[[#This Row],[Cantidad de Insumos]]</f>
        <v>0</v>
      </c>
      <c r="M63" s="371"/>
      <c r="N63" s="368"/>
      <c r="O63" s="357"/>
      <c r="P63" s="357"/>
    </row>
    <row r="64" spans="2:16" ht="12.75">
      <c r="B64" s="372" t="e">
        <f>IF(Tabla1[[#This Row],[Código_Actividad]]="","",CONCATENATE(Tabla1[[#This Row],[POA]],".",Tabla1[[#This Row],[SRS]],".",Tabla1[[#This Row],[AREA]],".",Tabla1[[#This Row],[TIPO]]))</f>
        <v>#REF!</v>
      </c>
      <c r="C64" s="372" t="e">
        <f>IF(Tabla1[[#This Row],[Código_Actividad]]="","",'[5]Formulario PPGR1'!#REF!)</f>
        <v>#REF!</v>
      </c>
      <c r="D64" s="372" t="e">
        <f>IF(Tabla1[[#This Row],[Código_Actividad]]="","",'[5]Formulario PPGR1'!#REF!)</f>
        <v>#REF!</v>
      </c>
      <c r="E64" s="372" t="e">
        <f>IF(Tabla1[[#This Row],[Código_Actividad]]="","",'[5]Formulario PPGR1'!#REF!)</f>
        <v>#REF!</v>
      </c>
      <c r="F64" s="372" t="e">
        <f>IF(Tabla1[[#This Row],[Código_Actividad]]="","",'[5]Formulario PPGR1'!#REF!)</f>
        <v>#REF!</v>
      </c>
      <c r="G64" s="449" t="s">
        <v>1423</v>
      </c>
      <c r="H64" s="368" t="s">
        <v>1461</v>
      </c>
      <c r="I64" s="368" t="s">
        <v>1461</v>
      </c>
      <c r="J64" s="367">
        <v>5</v>
      </c>
      <c r="K64" s="369"/>
      <c r="L64" s="370">
        <f>+Tabla1[[#This Row],[Precio Unitario]]*Tabla1[[#This Row],[Cantidad de Insumos]]</f>
        <v>0</v>
      </c>
      <c r="M64" s="371"/>
      <c r="N64" s="368"/>
      <c r="O64" s="357"/>
      <c r="P64" s="357"/>
    </row>
    <row r="65" spans="2:16" ht="12.75">
      <c r="B65" s="372" t="e">
        <f>IF(Tabla1[[#This Row],[Código_Actividad]]="","",CONCATENATE(Tabla1[[#This Row],[POA]],".",Tabla1[[#This Row],[SRS]],".",Tabla1[[#This Row],[AREA]],".",Tabla1[[#This Row],[TIPO]]))</f>
        <v>#REF!</v>
      </c>
      <c r="C65" s="372" t="e">
        <f>IF(Tabla1[[#This Row],[Código_Actividad]]="","",'[5]Formulario PPGR1'!#REF!)</f>
        <v>#REF!</v>
      </c>
      <c r="D65" s="372" t="e">
        <f>IF(Tabla1[[#This Row],[Código_Actividad]]="","",'[5]Formulario PPGR1'!#REF!)</f>
        <v>#REF!</v>
      </c>
      <c r="E65" s="372" t="e">
        <f>IF(Tabla1[[#This Row],[Código_Actividad]]="","",'[5]Formulario PPGR1'!#REF!)</f>
        <v>#REF!</v>
      </c>
      <c r="F65" s="372" t="e">
        <f>IF(Tabla1[[#This Row],[Código_Actividad]]="","",'[5]Formulario PPGR1'!#REF!)</f>
        <v>#REF!</v>
      </c>
      <c r="G65" s="449" t="s">
        <v>1423</v>
      </c>
      <c r="H65" s="368" t="s">
        <v>1462</v>
      </c>
      <c r="I65" s="368" t="s">
        <v>1450</v>
      </c>
      <c r="J65" s="367">
        <v>6</v>
      </c>
      <c r="K65" s="369"/>
      <c r="L65" s="370">
        <f>+Tabla1[[#This Row],[Precio Unitario]]*Tabla1[[#This Row],[Cantidad de Insumos]]</f>
        <v>0</v>
      </c>
      <c r="M65" s="371"/>
      <c r="N65" s="368"/>
      <c r="O65" s="357"/>
      <c r="P65" s="357"/>
    </row>
    <row r="66" spans="2:16" ht="12.75">
      <c r="B66" s="372" t="e">
        <f>IF(Tabla1[[#This Row],[Código_Actividad]]="","",CONCATENATE(Tabla1[[#This Row],[POA]],".",Tabla1[[#This Row],[SRS]],".",Tabla1[[#This Row],[AREA]],".",Tabla1[[#This Row],[TIPO]]))</f>
        <v>#REF!</v>
      </c>
      <c r="C66" s="372" t="e">
        <f>IF(Tabla1[[#This Row],[Código_Actividad]]="","",'[5]Formulario PPGR1'!#REF!)</f>
        <v>#REF!</v>
      </c>
      <c r="D66" s="372" t="e">
        <f>IF(Tabla1[[#This Row],[Código_Actividad]]="","",'[5]Formulario PPGR1'!#REF!)</f>
        <v>#REF!</v>
      </c>
      <c r="E66" s="372" t="e">
        <f>IF(Tabla1[[#This Row],[Código_Actividad]]="","",'[5]Formulario PPGR1'!#REF!)</f>
        <v>#REF!</v>
      </c>
      <c r="F66" s="372" t="e">
        <f>IF(Tabla1[[#This Row],[Código_Actividad]]="","",'[5]Formulario PPGR1'!#REF!)</f>
        <v>#REF!</v>
      </c>
      <c r="G66" s="449" t="s">
        <v>1423</v>
      </c>
      <c r="H66" s="368" t="s">
        <v>1463</v>
      </c>
      <c r="I66" s="368" t="s">
        <v>1483</v>
      </c>
      <c r="J66" s="367">
        <v>7</v>
      </c>
      <c r="K66" s="369"/>
      <c r="L66" s="370">
        <f>+Tabla1[[#This Row],[Precio Unitario]]*Tabla1[[#This Row],[Cantidad de Insumos]]</f>
        <v>0</v>
      </c>
      <c r="M66" s="371"/>
      <c r="N66" s="368"/>
      <c r="O66" s="357"/>
      <c r="P66" s="357"/>
    </row>
    <row r="67" spans="2:16" ht="12.75">
      <c r="B67" s="372" t="e">
        <f>IF(Tabla1[[#This Row],[Código_Actividad]]="","",CONCATENATE(Tabla1[[#This Row],[POA]],".",Tabla1[[#This Row],[SRS]],".",Tabla1[[#This Row],[AREA]],".",Tabla1[[#This Row],[TIPO]]))</f>
        <v>#REF!</v>
      </c>
      <c r="C67" s="372" t="e">
        <f>IF(Tabla1[[#This Row],[Código_Actividad]]="","",'[5]Formulario PPGR1'!#REF!)</f>
        <v>#REF!</v>
      </c>
      <c r="D67" s="372" t="e">
        <f>IF(Tabla1[[#This Row],[Código_Actividad]]="","",'[5]Formulario PPGR1'!#REF!)</f>
        <v>#REF!</v>
      </c>
      <c r="E67" s="372" t="e">
        <f>IF(Tabla1[[#This Row],[Código_Actividad]]="","",'[5]Formulario PPGR1'!#REF!)</f>
        <v>#REF!</v>
      </c>
      <c r="F67" s="372" t="e">
        <f>IF(Tabla1[[#This Row],[Código_Actividad]]="","",'[5]Formulario PPGR1'!#REF!)</f>
        <v>#REF!</v>
      </c>
      <c r="G67" s="449" t="s">
        <v>1423</v>
      </c>
      <c r="H67" s="368" t="s">
        <v>1471</v>
      </c>
      <c r="I67" s="368" t="s">
        <v>1471</v>
      </c>
      <c r="J67" s="367"/>
      <c r="K67" s="369"/>
      <c r="L67" s="370">
        <f>+Tabla1[[#This Row],[Precio Unitario]]*Tabla1[[#This Row],[Cantidad de Insumos]]</f>
        <v>0</v>
      </c>
      <c r="M67" s="371"/>
      <c r="N67" s="368"/>
      <c r="O67" s="357"/>
      <c r="P67" s="357"/>
    </row>
    <row r="68" spans="2:16" ht="12.75">
      <c r="B68" s="372" t="e">
        <f>IF(Tabla1[[#This Row],[Código_Actividad]]="","",CONCATENATE(Tabla1[[#This Row],[POA]],".",Tabla1[[#This Row],[SRS]],".",Tabla1[[#This Row],[AREA]],".",Tabla1[[#This Row],[TIPO]]))</f>
        <v>#REF!</v>
      </c>
      <c r="C68" s="372" t="e">
        <f>IF(Tabla1[[#This Row],[Código_Actividad]]="","",'[5]Formulario PPGR1'!#REF!)</f>
        <v>#REF!</v>
      </c>
      <c r="D68" s="372" t="e">
        <f>IF(Tabla1[[#This Row],[Código_Actividad]]="","",'[5]Formulario PPGR1'!#REF!)</f>
        <v>#REF!</v>
      </c>
      <c r="E68" s="372" t="e">
        <f>IF(Tabla1[[#This Row],[Código_Actividad]]="","",'[5]Formulario PPGR1'!#REF!)</f>
        <v>#REF!</v>
      </c>
      <c r="F68" s="372" t="e">
        <f>IF(Tabla1[[#This Row],[Código_Actividad]]="","",'[5]Formulario PPGR1'!#REF!)</f>
        <v>#REF!</v>
      </c>
      <c r="G68" s="449" t="s">
        <v>1423</v>
      </c>
      <c r="H68" s="368" t="s">
        <v>1472</v>
      </c>
      <c r="I68" s="368" t="s">
        <v>1472</v>
      </c>
      <c r="J68" s="367">
        <v>1</v>
      </c>
      <c r="K68" s="369"/>
      <c r="L68" s="370">
        <f>+Tabla1[[#This Row],[Precio Unitario]]*Tabla1[[#This Row],[Cantidad de Insumos]]</f>
        <v>0</v>
      </c>
      <c r="M68" s="371"/>
      <c r="N68" s="368"/>
      <c r="O68" s="357"/>
      <c r="P68" s="357"/>
    </row>
    <row r="69" spans="2:16" ht="12.75">
      <c r="B69" s="372" t="e">
        <f>IF(Tabla1[[#This Row],[Código_Actividad]]="","",CONCATENATE(Tabla1[[#This Row],[POA]],".",Tabla1[[#This Row],[SRS]],".",Tabla1[[#This Row],[AREA]],".",Tabla1[[#This Row],[TIPO]]))</f>
        <v>#REF!</v>
      </c>
      <c r="C69" s="372" t="e">
        <f>IF(Tabla1[[#This Row],[Código_Actividad]]="","",'[5]Formulario PPGR1'!#REF!)</f>
        <v>#REF!</v>
      </c>
      <c r="D69" s="372" t="e">
        <f>IF(Tabla1[[#This Row],[Código_Actividad]]="","",'[5]Formulario PPGR1'!#REF!)</f>
        <v>#REF!</v>
      </c>
      <c r="E69" s="372" t="e">
        <f>IF(Tabla1[[#This Row],[Código_Actividad]]="","",'[5]Formulario PPGR1'!#REF!)</f>
        <v>#REF!</v>
      </c>
      <c r="F69" s="372" t="e">
        <f>IF(Tabla1[[#This Row],[Código_Actividad]]="","",'[5]Formulario PPGR1'!#REF!)</f>
        <v>#REF!</v>
      </c>
      <c r="G69" s="449" t="s">
        <v>1423</v>
      </c>
      <c r="H69" s="368" t="s">
        <v>1473</v>
      </c>
      <c r="I69" s="368" t="s">
        <v>1473</v>
      </c>
      <c r="J69" s="367">
        <v>10</v>
      </c>
      <c r="K69" s="369"/>
      <c r="L69" s="370">
        <f>+Tabla1[[#This Row],[Precio Unitario]]*Tabla1[[#This Row],[Cantidad de Insumos]]</f>
        <v>0</v>
      </c>
      <c r="M69" s="371"/>
      <c r="N69" s="368"/>
      <c r="O69" s="357"/>
      <c r="P69" s="357"/>
    </row>
    <row r="70" spans="2:16" ht="12.75">
      <c r="B70" s="372" t="e">
        <f>IF(Tabla1[[#This Row],[Código_Actividad]]="","",CONCATENATE(Tabla1[[#This Row],[POA]],".",Tabla1[[#This Row],[SRS]],".",Tabla1[[#This Row],[AREA]],".",Tabla1[[#This Row],[TIPO]]))</f>
        <v>#REF!</v>
      </c>
      <c r="C70" s="372" t="e">
        <f>IF(Tabla1[[#This Row],[Código_Actividad]]="","",'[5]Formulario PPGR1'!#REF!)</f>
        <v>#REF!</v>
      </c>
      <c r="D70" s="372" t="e">
        <f>IF(Tabla1[[#This Row],[Código_Actividad]]="","",'[5]Formulario PPGR1'!#REF!)</f>
        <v>#REF!</v>
      </c>
      <c r="E70" s="372" t="e">
        <f>IF(Tabla1[[#This Row],[Código_Actividad]]="","",'[5]Formulario PPGR1'!#REF!)</f>
        <v>#REF!</v>
      </c>
      <c r="F70" s="372" t="e">
        <f>IF(Tabla1[[#This Row],[Código_Actividad]]="","",'[5]Formulario PPGR1'!#REF!)</f>
        <v>#REF!</v>
      </c>
      <c r="G70" s="449" t="s">
        <v>1423</v>
      </c>
      <c r="H70" s="368" t="s">
        <v>1474</v>
      </c>
      <c r="I70" s="368" t="s">
        <v>1474</v>
      </c>
      <c r="J70" s="367">
        <v>10</v>
      </c>
      <c r="K70" s="369"/>
      <c r="L70" s="370">
        <f>+Tabla1[[#This Row],[Precio Unitario]]*Tabla1[[#This Row],[Cantidad de Insumos]]</f>
        <v>0</v>
      </c>
      <c r="M70" s="371"/>
      <c r="N70" s="368"/>
      <c r="O70" s="357"/>
      <c r="P70" s="357"/>
    </row>
    <row r="71" spans="2:16" ht="12.75">
      <c r="B71" s="372" t="e">
        <f>IF(Tabla1[[#This Row],[Código_Actividad]]="","",CONCATENATE(Tabla1[[#This Row],[POA]],".",Tabla1[[#This Row],[SRS]],".",Tabla1[[#This Row],[AREA]],".",Tabla1[[#This Row],[TIPO]]))</f>
        <v>#REF!</v>
      </c>
      <c r="C71" s="372" t="e">
        <f>IF(Tabla1[[#This Row],[Código_Actividad]]="","",'[5]Formulario PPGR1'!#REF!)</f>
        <v>#REF!</v>
      </c>
      <c r="D71" s="372" t="e">
        <f>IF(Tabla1[[#This Row],[Código_Actividad]]="","",'[5]Formulario PPGR1'!#REF!)</f>
        <v>#REF!</v>
      </c>
      <c r="E71" s="372" t="e">
        <f>IF(Tabla1[[#This Row],[Código_Actividad]]="","",'[5]Formulario PPGR1'!#REF!)</f>
        <v>#REF!</v>
      </c>
      <c r="F71" s="372" t="e">
        <f>IF(Tabla1[[#This Row],[Código_Actividad]]="","",'[5]Formulario PPGR1'!#REF!)</f>
        <v>#REF!</v>
      </c>
      <c r="G71" s="449" t="s">
        <v>1423</v>
      </c>
      <c r="H71" s="368" t="s">
        <v>1475</v>
      </c>
      <c r="I71" s="368" t="s">
        <v>1475</v>
      </c>
      <c r="J71" s="367" t="str">
        <f>IFERROR(VLOOKUP($I71,#REF!,2,FALSE),"")</f>
        <v/>
      </c>
      <c r="K71" s="369"/>
      <c r="L71" s="370" t="e">
        <f>+Tabla1[[#This Row],[Precio Unitario]]*Tabla1[[#This Row],[Cantidad de Insumos]]</f>
        <v>#VALUE!</v>
      </c>
      <c r="M71" s="371"/>
      <c r="N71" s="368"/>
      <c r="O71" s="357"/>
      <c r="P71" s="357"/>
    </row>
    <row r="72" spans="2:16" ht="12.75">
      <c r="B72" s="372" t="e">
        <f>IF(Tabla1[[#This Row],[Código_Actividad]]="","",CONCATENATE(Tabla1[[#This Row],[POA]],".",Tabla1[[#This Row],[SRS]],".",Tabla1[[#This Row],[AREA]],".",Tabla1[[#This Row],[TIPO]]))</f>
        <v>#REF!</v>
      </c>
      <c r="C72" s="372" t="e">
        <f>IF(Tabla1[[#This Row],[Código_Actividad]]="","",'[5]Formulario PPGR1'!#REF!)</f>
        <v>#REF!</v>
      </c>
      <c r="D72" s="372" t="e">
        <f>IF(Tabla1[[#This Row],[Código_Actividad]]="","",'[5]Formulario PPGR1'!#REF!)</f>
        <v>#REF!</v>
      </c>
      <c r="E72" s="372" t="e">
        <f>IF(Tabla1[[#This Row],[Código_Actividad]]="","",'[5]Formulario PPGR1'!#REF!)</f>
        <v>#REF!</v>
      </c>
      <c r="F72" s="372" t="e">
        <f>IF(Tabla1[[#This Row],[Código_Actividad]]="","",'[5]Formulario PPGR1'!#REF!)</f>
        <v>#REF!</v>
      </c>
      <c r="G72" s="449" t="s">
        <v>1423</v>
      </c>
      <c r="H72" s="368" t="s">
        <v>1476</v>
      </c>
      <c r="I72" s="368" t="s">
        <v>1476</v>
      </c>
      <c r="J72" s="367"/>
      <c r="K72" s="369"/>
      <c r="L72" s="370">
        <f>+Tabla1[[#This Row],[Precio Unitario]]*Tabla1[[#This Row],[Cantidad de Insumos]]</f>
        <v>0</v>
      </c>
      <c r="M72" s="371"/>
      <c r="N72" s="368"/>
      <c r="O72" s="357"/>
      <c r="P72" s="357"/>
    </row>
    <row r="73" spans="2:16" ht="12.75">
      <c r="B73" s="372" t="e">
        <f>IF(Tabla1[[#This Row],[Código_Actividad]]="","",CONCATENATE(Tabla1[[#This Row],[POA]],".",Tabla1[[#This Row],[SRS]],".",Tabla1[[#This Row],[AREA]],".",Tabla1[[#This Row],[TIPO]]))</f>
        <v>#REF!</v>
      </c>
      <c r="C73" s="372" t="e">
        <f>IF(Tabla1[[#This Row],[Código_Actividad]]="","",'[5]Formulario PPGR1'!#REF!)</f>
        <v>#REF!</v>
      </c>
      <c r="D73" s="372" t="e">
        <f>IF(Tabla1[[#This Row],[Código_Actividad]]="","",'[5]Formulario PPGR1'!#REF!)</f>
        <v>#REF!</v>
      </c>
      <c r="E73" s="372" t="e">
        <f>IF(Tabla1[[#This Row],[Código_Actividad]]="","",'[5]Formulario PPGR1'!#REF!)</f>
        <v>#REF!</v>
      </c>
      <c r="F73" s="372" t="e">
        <f>IF(Tabla1[[#This Row],[Código_Actividad]]="","",'[5]Formulario PPGR1'!#REF!)</f>
        <v>#REF!</v>
      </c>
      <c r="G73" s="449" t="s">
        <v>1423</v>
      </c>
      <c r="H73" s="368" t="s">
        <v>1477</v>
      </c>
      <c r="I73" s="368" t="s">
        <v>1477</v>
      </c>
      <c r="J73" s="367">
        <v>4</v>
      </c>
      <c r="K73" s="369"/>
      <c r="L73" s="370">
        <f>+Tabla1[[#This Row],[Precio Unitario]]*Tabla1[[#This Row],[Cantidad de Insumos]]</f>
        <v>0</v>
      </c>
      <c r="M73" s="371"/>
      <c r="N73" s="368"/>
      <c r="O73" s="357"/>
      <c r="P73" s="357"/>
    </row>
    <row r="74" spans="2:16" ht="12.75">
      <c r="B74" s="372" t="e">
        <f>IF(Tabla1[[#This Row],[Código_Actividad]]="","",CONCATENATE(Tabla1[[#This Row],[POA]],".",Tabla1[[#This Row],[SRS]],".",Tabla1[[#This Row],[AREA]],".",Tabla1[[#This Row],[TIPO]]))</f>
        <v>#REF!</v>
      </c>
      <c r="C74" s="372" t="e">
        <f>IF(Tabla1[[#This Row],[Código_Actividad]]="","",'[5]Formulario PPGR1'!#REF!)</f>
        <v>#REF!</v>
      </c>
      <c r="D74" s="372" t="e">
        <f>IF(Tabla1[[#This Row],[Código_Actividad]]="","",'[5]Formulario PPGR1'!#REF!)</f>
        <v>#REF!</v>
      </c>
      <c r="E74" s="372" t="e">
        <f>IF(Tabla1[[#This Row],[Código_Actividad]]="","",'[5]Formulario PPGR1'!#REF!)</f>
        <v>#REF!</v>
      </c>
      <c r="F74" s="372" t="e">
        <f>IF(Tabla1[[#This Row],[Código_Actividad]]="","",'[5]Formulario PPGR1'!#REF!)</f>
        <v>#REF!</v>
      </c>
      <c r="G74" s="449" t="s">
        <v>1423</v>
      </c>
      <c r="H74" s="368" t="s">
        <v>1478</v>
      </c>
      <c r="I74" s="368" t="s">
        <v>1478</v>
      </c>
      <c r="J74" s="367"/>
      <c r="K74" s="369"/>
      <c r="L74" s="370">
        <f>+Tabla1[[#This Row],[Precio Unitario]]*Tabla1[[#This Row],[Cantidad de Insumos]]</f>
        <v>0</v>
      </c>
      <c r="M74" s="371"/>
      <c r="N74" s="368"/>
      <c r="O74" s="357"/>
      <c r="P74" s="357"/>
    </row>
    <row r="75" spans="2:16" ht="12.75">
      <c r="B75" s="372" t="str">
        <f>IF(Tabla1[[#This Row],[Código_Actividad]]="","",CONCATENATE(Tabla1[[#This Row],[POA]],".",Tabla1[[#This Row],[SRS]],".",Tabla1[[#This Row],[AREA]],".",Tabla1[[#This Row],[TIPO]]))</f>
        <v/>
      </c>
      <c r="C75" s="372" t="str">
        <f>IF(Tabla1[[#This Row],[Código_Actividad]]="","",'[5]Formulario PPGR1'!#REF!)</f>
        <v/>
      </c>
      <c r="D75" s="372" t="str">
        <f>IF(Tabla1[[#This Row],[Código_Actividad]]="","",'[5]Formulario PPGR1'!#REF!)</f>
        <v/>
      </c>
      <c r="E75" s="372" t="str">
        <f>IF(Tabla1[[#This Row],[Código_Actividad]]="","",'[5]Formulario PPGR1'!#REF!)</f>
        <v/>
      </c>
      <c r="F75" s="372" t="str">
        <f>IF(Tabla1[[#This Row],[Código_Actividad]]="","",'[5]Formulario PPGR1'!#REF!)</f>
        <v/>
      </c>
      <c r="G75" s="449"/>
      <c r="H75" s="368"/>
      <c r="I75" s="368"/>
      <c r="J75" s="367">
        <v>1</v>
      </c>
      <c r="K75" s="369"/>
      <c r="L75" s="370">
        <f>+Tabla1[[#This Row],[Precio Unitario]]*Tabla1[[#This Row],[Cantidad de Insumos]]</f>
        <v>0</v>
      </c>
      <c r="M75" s="371"/>
      <c r="N75" s="368"/>
      <c r="O75" s="357"/>
      <c r="P75" s="357"/>
    </row>
    <row r="76" spans="2:16" ht="12.75">
      <c r="B76" s="372" t="str">
        <f>IF(Tabla1[[#This Row],[Código_Actividad]]="","",CONCATENATE(Tabla1[[#This Row],[POA]],".",Tabla1[[#This Row],[SRS]],".",Tabla1[[#This Row],[AREA]],".",Tabla1[[#This Row],[TIPO]]))</f>
        <v/>
      </c>
      <c r="C76" s="372" t="str">
        <f>IF(Tabla1[[#This Row],[Código_Actividad]]="","",'[5]Formulario PPGR1'!#REF!)</f>
        <v/>
      </c>
      <c r="D76" s="372" t="str">
        <f>IF(Tabla1[[#This Row],[Código_Actividad]]="","",'[5]Formulario PPGR1'!#REF!)</f>
        <v/>
      </c>
      <c r="E76" s="372" t="str">
        <f>IF(Tabla1[[#This Row],[Código_Actividad]]="","",'[5]Formulario PPGR1'!#REF!)</f>
        <v/>
      </c>
      <c r="F76" s="372" t="str">
        <f>IF(Tabla1[[#This Row],[Código_Actividad]]="","",'[5]Formulario PPGR1'!#REF!)</f>
        <v/>
      </c>
      <c r="G76" s="449"/>
      <c r="H76" s="368"/>
      <c r="I76" s="368"/>
      <c r="J76" s="367">
        <v>8</v>
      </c>
      <c r="K76" s="369"/>
      <c r="L76" s="370">
        <f>+Tabla1[[#This Row],[Precio Unitario]]*Tabla1[[#This Row],[Cantidad de Insumos]]</f>
        <v>0</v>
      </c>
      <c r="M76" s="371"/>
      <c r="N76" s="368"/>
      <c r="O76" s="357"/>
      <c r="P76" s="357"/>
    </row>
    <row r="77" spans="2:16" ht="12.75">
      <c r="B77" s="372" t="str">
        <f>IF(Tabla1[[#This Row],[Código_Actividad]]="","",CONCATENATE(Tabla1[[#This Row],[POA]],".",Tabla1[[#This Row],[SRS]],".",Tabla1[[#This Row],[AREA]],".",Tabla1[[#This Row],[TIPO]]))</f>
        <v/>
      </c>
      <c r="C77" s="372" t="str">
        <f>IF(Tabla1[[#This Row],[Código_Actividad]]="","",'[5]Formulario PPGR1'!#REF!)</f>
        <v/>
      </c>
      <c r="D77" s="372" t="str">
        <f>IF(Tabla1[[#This Row],[Código_Actividad]]="","",'[5]Formulario PPGR1'!#REF!)</f>
        <v/>
      </c>
      <c r="E77" s="372" t="str">
        <f>IF(Tabla1[[#This Row],[Código_Actividad]]="","",'[5]Formulario PPGR1'!#REF!)</f>
        <v/>
      </c>
      <c r="F77" s="372" t="str">
        <f>IF(Tabla1[[#This Row],[Código_Actividad]]="","",'[5]Formulario PPGR1'!#REF!)</f>
        <v/>
      </c>
      <c r="G77" s="449"/>
      <c r="H77" s="368"/>
      <c r="I77" s="368"/>
      <c r="J77" s="367">
        <v>20</v>
      </c>
      <c r="K77" s="369"/>
      <c r="L77" s="370">
        <f>+Tabla1[[#This Row],[Precio Unitario]]*Tabla1[[#This Row],[Cantidad de Insumos]]</f>
        <v>0</v>
      </c>
      <c r="M77" s="371"/>
      <c r="N77" s="368"/>
      <c r="O77" s="357"/>
      <c r="P77" s="357"/>
    </row>
    <row r="78" spans="2:16" ht="12.75">
      <c r="B78" s="372"/>
      <c r="C78" s="372"/>
      <c r="D78" s="372"/>
      <c r="E78" s="372"/>
      <c r="F78" s="372"/>
      <c r="G78" s="449"/>
      <c r="H78" s="368"/>
      <c r="I78" s="368"/>
      <c r="J78" s="367">
        <v>2</v>
      </c>
      <c r="K78" s="369"/>
      <c r="L78" s="370"/>
      <c r="M78" s="371"/>
      <c r="N78" s="368"/>
      <c r="O78" s="357"/>
      <c r="P78" s="357"/>
    </row>
    <row r="79" spans="2:16" ht="12.75">
      <c r="B79" s="372"/>
      <c r="C79" s="372"/>
      <c r="D79" s="372"/>
      <c r="E79" s="372"/>
      <c r="F79" s="372"/>
      <c r="G79" s="449" t="s">
        <v>1423</v>
      </c>
      <c r="H79" s="368" t="s">
        <v>1464</v>
      </c>
      <c r="I79" s="368" t="s">
        <v>1450</v>
      </c>
      <c r="J79" s="367">
        <v>10</v>
      </c>
      <c r="K79" s="369"/>
      <c r="L79" s="370"/>
      <c r="M79" s="371"/>
      <c r="N79" s="368"/>
      <c r="O79" s="357"/>
      <c r="P79" s="357"/>
    </row>
    <row r="80" spans="2:16" ht="12.75">
      <c r="B80" s="372" t="e">
        <f>IF(Tabla1[[#This Row],[Código_Actividad]]="","",CONCATENATE(Tabla1[[#This Row],[POA]],".",Tabla1[[#This Row],[SRS]],".",Tabla1[[#This Row],[AREA]],".",Tabla1[[#This Row],[TIPO]]))</f>
        <v>#REF!</v>
      </c>
      <c r="C80" s="372" t="e">
        <f>IF(Tabla1[[#This Row],[Código_Actividad]]="","",'[5]Formulario PPGR1'!#REF!)</f>
        <v>#REF!</v>
      </c>
      <c r="D80" s="372" t="e">
        <f>IF(Tabla1[[#This Row],[Código_Actividad]]="","",'[5]Formulario PPGR1'!#REF!)</f>
        <v>#REF!</v>
      </c>
      <c r="E80" s="372" t="e">
        <f>IF(Tabla1[[#This Row],[Código_Actividad]]="","",'[5]Formulario PPGR1'!#REF!)</f>
        <v>#REF!</v>
      </c>
      <c r="F80" s="372" t="e">
        <f>IF(Tabla1[[#This Row],[Código_Actividad]]="","",'[5]Formulario PPGR1'!#REF!)</f>
        <v>#REF!</v>
      </c>
      <c r="G80" s="449" t="s">
        <v>1423</v>
      </c>
      <c r="H80" s="368" t="s">
        <v>1465</v>
      </c>
      <c r="I80" s="368" t="s">
        <v>1450</v>
      </c>
      <c r="J80" s="367">
        <v>6</v>
      </c>
      <c r="K80" s="369"/>
      <c r="L80" s="370">
        <f>+Tabla1[[#This Row],[Precio Unitario]]*Tabla1[[#This Row],[Cantidad de Insumos]]</f>
        <v>0</v>
      </c>
      <c r="M80" s="371"/>
      <c r="N80" s="368"/>
      <c r="O80" s="357"/>
      <c r="P80" s="357"/>
    </row>
    <row r="81" spans="2:16" ht="12.75">
      <c r="B81" s="372" t="e">
        <f>IF(Tabla1[[#This Row],[Código_Actividad]]="","",CONCATENATE(Tabla1[[#This Row],[POA]],".",Tabla1[[#This Row],[SRS]],".",Tabla1[[#This Row],[AREA]],".",Tabla1[[#This Row],[TIPO]]))</f>
        <v>#REF!</v>
      </c>
      <c r="C81" s="372" t="e">
        <f>IF(Tabla1[[#This Row],[Código_Actividad]]="","",'[5]Formulario PPGR1'!#REF!)</f>
        <v>#REF!</v>
      </c>
      <c r="D81" s="372" t="e">
        <f>IF(Tabla1[[#This Row],[Código_Actividad]]="","",'[5]Formulario PPGR1'!#REF!)</f>
        <v>#REF!</v>
      </c>
      <c r="E81" s="372" t="e">
        <f>IF(Tabla1[[#This Row],[Código_Actividad]]="","",'[5]Formulario PPGR1'!#REF!)</f>
        <v>#REF!</v>
      </c>
      <c r="F81" s="372" t="e">
        <f>IF(Tabla1[[#This Row],[Código_Actividad]]="","",'[5]Formulario PPGR1'!#REF!)</f>
        <v>#REF!</v>
      </c>
      <c r="G81" s="449" t="s">
        <v>1423</v>
      </c>
      <c r="H81" s="368" t="s">
        <v>1466</v>
      </c>
      <c r="I81" s="368" t="s">
        <v>1450</v>
      </c>
      <c r="J81" s="367">
        <v>4</v>
      </c>
      <c r="K81" s="369"/>
      <c r="L81" s="370">
        <f>+Tabla1[[#This Row],[Precio Unitario]]*Tabla1[[#This Row],[Cantidad de Insumos]]</f>
        <v>0</v>
      </c>
      <c r="M81" s="371"/>
      <c r="N81" s="368"/>
      <c r="O81" s="357"/>
      <c r="P81" s="357"/>
    </row>
    <row r="82" spans="2:16" ht="12.75">
      <c r="B82" s="372" t="e">
        <f>IF(Tabla1[[#This Row],[Código_Actividad]]="","",CONCATENATE(Tabla1[[#This Row],[POA]],".",Tabla1[[#This Row],[SRS]],".",Tabla1[[#This Row],[AREA]],".",Tabla1[[#This Row],[TIPO]]))</f>
        <v>#REF!</v>
      </c>
      <c r="C82" s="372" t="e">
        <f>IF(Tabla1[[#This Row],[Código_Actividad]]="","",'[5]Formulario PPGR1'!#REF!)</f>
        <v>#REF!</v>
      </c>
      <c r="D82" s="372" t="e">
        <f>IF(Tabla1[[#This Row],[Código_Actividad]]="","",'[5]Formulario PPGR1'!#REF!)</f>
        <v>#REF!</v>
      </c>
      <c r="E82" s="372" t="e">
        <f>IF(Tabla1[[#This Row],[Código_Actividad]]="","",'[5]Formulario PPGR1'!#REF!)</f>
        <v>#REF!</v>
      </c>
      <c r="F82" s="372" t="e">
        <f>IF(Tabla1[[#This Row],[Código_Actividad]]="","",'[5]Formulario PPGR1'!#REF!)</f>
        <v>#REF!</v>
      </c>
      <c r="G82" s="449" t="s">
        <v>1423</v>
      </c>
      <c r="H82" s="368" t="s">
        <v>1467</v>
      </c>
      <c r="I82" s="368" t="s">
        <v>1470</v>
      </c>
      <c r="J82" s="367"/>
      <c r="K82" s="369"/>
      <c r="L82" s="370">
        <f>+Tabla1[[#This Row],[Precio Unitario]]*Tabla1[[#This Row],[Cantidad de Insumos]]</f>
        <v>0</v>
      </c>
      <c r="M82" s="371"/>
      <c r="N82" s="368"/>
      <c r="O82" s="357"/>
      <c r="P82" s="357"/>
    </row>
    <row r="83" spans="2:16" ht="12.75">
      <c r="B83" s="372" t="e">
        <f>IF(Tabla1[[#This Row],[Código_Actividad]]="","",CONCATENATE(Tabla1[[#This Row],[POA]],".",Tabla1[[#This Row],[SRS]],".",Tabla1[[#This Row],[AREA]],".",Tabla1[[#This Row],[TIPO]]))</f>
        <v>#REF!</v>
      </c>
      <c r="C83" s="372" t="e">
        <f>IF(Tabla1[[#This Row],[Código_Actividad]]="","",'[5]Formulario PPGR1'!#REF!)</f>
        <v>#REF!</v>
      </c>
      <c r="D83" s="372" t="e">
        <f>IF(Tabla1[[#This Row],[Código_Actividad]]="","",'[5]Formulario PPGR1'!#REF!)</f>
        <v>#REF!</v>
      </c>
      <c r="E83" s="372" t="e">
        <f>IF(Tabla1[[#This Row],[Código_Actividad]]="","",'[5]Formulario PPGR1'!#REF!)</f>
        <v>#REF!</v>
      </c>
      <c r="F83" s="372" t="e">
        <f>IF(Tabla1[[#This Row],[Código_Actividad]]="","",'[5]Formulario PPGR1'!#REF!)</f>
        <v>#REF!</v>
      </c>
      <c r="G83" s="449" t="s">
        <v>1423</v>
      </c>
      <c r="H83" s="368" t="s">
        <v>1468</v>
      </c>
      <c r="I83" s="368" t="s">
        <v>1468</v>
      </c>
      <c r="J83" s="367">
        <v>6</v>
      </c>
      <c r="K83" s="369"/>
      <c r="L83" s="370">
        <f>+Tabla1[[#This Row],[Precio Unitario]]*Tabla1[[#This Row],[Cantidad de Insumos]]</f>
        <v>0</v>
      </c>
      <c r="M83" s="371"/>
      <c r="N83" s="368"/>
      <c r="O83" s="357"/>
      <c r="P83" s="357"/>
    </row>
    <row r="84" spans="2:16" ht="12.75">
      <c r="B84" s="372" t="e">
        <f>IF(Tabla1[[#This Row],[Código_Actividad]]="","",CONCATENATE(Tabla1[[#This Row],[POA]],".",Tabla1[[#This Row],[SRS]],".",Tabla1[[#This Row],[AREA]],".",Tabla1[[#This Row],[TIPO]]))</f>
        <v>#REF!</v>
      </c>
      <c r="C84" s="372" t="e">
        <f>IF(Tabla1[[#This Row],[Código_Actividad]]="","",'[5]Formulario PPGR1'!#REF!)</f>
        <v>#REF!</v>
      </c>
      <c r="D84" s="372" t="e">
        <f>IF(Tabla1[[#This Row],[Código_Actividad]]="","",'[5]Formulario PPGR1'!#REF!)</f>
        <v>#REF!</v>
      </c>
      <c r="E84" s="372" t="e">
        <f>IF(Tabla1[[#This Row],[Código_Actividad]]="","",'[5]Formulario PPGR1'!#REF!)</f>
        <v>#REF!</v>
      </c>
      <c r="F84" s="372" t="e">
        <f>IF(Tabla1[[#This Row],[Código_Actividad]]="","",'[5]Formulario PPGR1'!#REF!)</f>
        <v>#REF!</v>
      </c>
      <c r="G84" s="449" t="s">
        <v>1423</v>
      </c>
      <c r="H84" s="368" t="s">
        <v>1469</v>
      </c>
      <c r="I84" s="368" t="s">
        <v>1469</v>
      </c>
      <c r="J84" s="367">
        <v>5</v>
      </c>
      <c r="K84" s="369"/>
      <c r="L84" s="370">
        <f>+Tabla1[[#This Row],[Precio Unitario]]*Tabla1[[#This Row],[Cantidad de Insumos]]</f>
        <v>0</v>
      </c>
      <c r="M84" s="371"/>
      <c r="N84" s="368"/>
      <c r="O84" s="357"/>
      <c r="P84" s="357"/>
    </row>
    <row r="85" spans="2:16" ht="12.75">
      <c r="B85" s="372" t="e">
        <f>IF(Tabla1[[#This Row],[Código_Actividad]]="","",CONCATENATE(Tabla1[[#This Row],[POA]],".",Tabla1[[#This Row],[SRS]],".",Tabla1[[#This Row],[AREA]],".",Tabla1[[#This Row],[TIPO]]))</f>
        <v>#REF!</v>
      </c>
      <c r="C85" s="372" t="e">
        <f>IF(Tabla1[[#This Row],[Código_Actividad]]="","",'[5]Formulario PPGR1'!#REF!)</f>
        <v>#REF!</v>
      </c>
      <c r="D85" s="372" t="e">
        <f>IF(Tabla1[[#This Row],[Código_Actividad]]="","",'[5]Formulario PPGR1'!#REF!)</f>
        <v>#REF!</v>
      </c>
      <c r="E85" s="372" t="e">
        <f>IF(Tabla1[[#This Row],[Código_Actividad]]="","",'[5]Formulario PPGR1'!#REF!)</f>
        <v>#REF!</v>
      </c>
      <c r="F85" s="372" t="e">
        <f>IF(Tabla1[[#This Row],[Código_Actividad]]="","",'[5]Formulario PPGR1'!#REF!)</f>
        <v>#REF!</v>
      </c>
      <c r="G85" s="449" t="s">
        <v>1423</v>
      </c>
      <c r="H85" s="368" t="s">
        <v>1286</v>
      </c>
      <c r="I85" s="368" t="s">
        <v>1286</v>
      </c>
      <c r="J85" s="367"/>
      <c r="K85" s="369"/>
      <c r="L85" s="370">
        <f>+Tabla1[[#This Row],[Precio Unitario]]*Tabla1[[#This Row],[Cantidad de Insumos]]</f>
        <v>0</v>
      </c>
      <c r="M85" s="371"/>
      <c r="N85" s="368"/>
      <c r="O85" s="357"/>
      <c r="P85" s="357"/>
    </row>
    <row r="86" spans="2:16" ht="12.75">
      <c r="B86" s="372" t="str">
        <f>IF(Tabla1[[#This Row],[Código_Actividad]]="","",CONCATENATE(Tabla1[[#This Row],[POA]],".",Tabla1[[#This Row],[SRS]],".",Tabla1[[#This Row],[AREA]],".",Tabla1[[#This Row],[TIPO]]))</f>
        <v/>
      </c>
      <c r="C86" s="372" t="str">
        <f>IF(Tabla1[[#This Row],[Código_Actividad]]="","",'[5]Formulario PPGR1'!#REF!)</f>
        <v/>
      </c>
      <c r="D86" s="372" t="str">
        <f>IF(Tabla1[[#This Row],[Código_Actividad]]="","",'[5]Formulario PPGR1'!#REF!)</f>
        <v/>
      </c>
      <c r="E86" s="372" t="str">
        <f>IF(Tabla1[[#This Row],[Código_Actividad]]="","",'[5]Formulario PPGR1'!#REF!)</f>
        <v/>
      </c>
      <c r="F86" s="372" t="str">
        <f>IF(Tabla1[[#This Row],[Código_Actividad]]="","",'[5]Formulario PPGR1'!#REF!)</f>
        <v/>
      </c>
      <c r="G86" s="449"/>
      <c r="H86" s="368"/>
      <c r="I86" s="368"/>
      <c r="J86" s="367">
        <v>1</v>
      </c>
      <c r="K86" s="369"/>
      <c r="L86" s="370">
        <f>+Tabla1[[#This Row],[Precio Unitario]]*Tabla1[[#This Row],[Cantidad de Insumos]]</f>
        <v>0</v>
      </c>
      <c r="M86" s="371"/>
      <c r="N86" s="368"/>
      <c r="O86" s="357"/>
      <c r="P86" s="357"/>
    </row>
    <row r="87" spans="2:16" ht="12.75">
      <c r="B87" s="372" t="e">
        <f>IF(Tabla1[[#This Row],[Código_Actividad]]="","",CONCATENATE(Tabla1[[#This Row],[POA]],".",Tabla1[[#This Row],[SRS]],".",Tabla1[[#This Row],[AREA]],".",Tabla1[[#This Row],[TIPO]]))</f>
        <v>#REF!</v>
      </c>
      <c r="C87" s="372" t="e">
        <f>IF(Tabla1[[#This Row],[Código_Actividad]]="","",'[5]Formulario PPGR1'!#REF!)</f>
        <v>#REF!</v>
      </c>
      <c r="D87" s="372" t="e">
        <f>IF(Tabla1[[#This Row],[Código_Actividad]]="","",'[5]Formulario PPGR1'!#REF!)</f>
        <v>#REF!</v>
      </c>
      <c r="E87" s="372" t="e">
        <f>IF(Tabla1[[#This Row],[Código_Actividad]]="","",'[5]Formulario PPGR1'!#REF!)</f>
        <v>#REF!</v>
      </c>
      <c r="F87" s="372" t="e">
        <f>IF(Tabla1[[#This Row],[Código_Actividad]]="","",'[5]Formulario PPGR1'!#REF!)</f>
        <v>#REF!</v>
      </c>
      <c r="G87" s="449" t="s">
        <v>1430</v>
      </c>
      <c r="H87" s="368" t="s">
        <v>1443</v>
      </c>
      <c r="I87" s="368" t="s">
        <v>1450</v>
      </c>
      <c r="J87" s="367">
        <v>2</v>
      </c>
      <c r="K87" s="369"/>
      <c r="L87" s="370">
        <f>+Tabla1[[#This Row],[Precio Unitario]]*Tabla1[[#This Row],[Cantidad de Insumos]]</f>
        <v>0</v>
      </c>
      <c r="M87" s="371"/>
      <c r="N87" s="368"/>
      <c r="O87" s="357"/>
      <c r="P87" s="357"/>
    </row>
    <row r="88" spans="2:16" ht="12.75">
      <c r="B88" s="372" t="e">
        <f>IF(Tabla1[[#This Row],[Código_Actividad]]="","",CONCATENATE(Tabla1[[#This Row],[POA]],".",Tabla1[[#This Row],[SRS]],".",Tabla1[[#This Row],[AREA]],".",Tabla1[[#This Row],[TIPO]]))</f>
        <v>#REF!</v>
      </c>
      <c r="C88" s="372" t="e">
        <f>IF(Tabla1[[#This Row],[Código_Actividad]]="","",'[5]Formulario PPGR1'!#REF!)</f>
        <v>#REF!</v>
      </c>
      <c r="D88" s="372" t="e">
        <f>IF(Tabla1[[#This Row],[Código_Actividad]]="","",'[5]Formulario PPGR1'!#REF!)</f>
        <v>#REF!</v>
      </c>
      <c r="E88" s="372" t="e">
        <f>IF(Tabla1[[#This Row],[Código_Actividad]]="","",'[5]Formulario PPGR1'!#REF!)</f>
        <v>#REF!</v>
      </c>
      <c r="F88" s="372" t="e">
        <f>IF(Tabla1[[#This Row],[Código_Actividad]]="","",'[5]Formulario PPGR1'!#REF!)</f>
        <v>#REF!</v>
      </c>
      <c r="G88" s="449" t="s">
        <v>1430</v>
      </c>
      <c r="H88" s="368" t="s">
        <v>1444</v>
      </c>
      <c r="I88" s="368" t="s">
        <v>1450</v>
      </c>
      <c r="J88" s="367">
        <v>10</v>
      </c>
      <c r="K88" s="369"/>
      <c r="L88" s="370">
        <f>+Tabla1[[#This Row],[Precio Unitario]]*Tabla1[[#This Row],[Cantidad de Insumos]]</f>
        <v>0</v>
      </c>
      <c r="M88" s="371"/>
      <c r="N88" s="368"/>
      <c r="O88" s="357"/>
      <c r="P88" s="357"/>
    </row>
    <row r="89" spans="2:16" ht="12.75">
      <c r="B89" s="372" t="e">
        <f>IF(Tabla1[[#This Row],[Código_Actividad]]="","",CONCATENATE(Tabla1[[#This Row],[POA]],".",Tabla1[[#This Row],[SRS]],".",Tabla1[[#This Row],[AREA]],".",Tabla1[[#This Row],[TIPO]]))</f>
        <v>#REF!</v>
      </c>
      <c r="C89" s="372" t="e">
        <f>IF(Tabla1[[#This Row],[Código_Actividad]]="","",'[5]Formulario PPGR1'!#REF!)</f>
        <v>#REF!</v>
      </c>
      <c r="D89" s="372" t="e">
        <f>IF(Tabla1[[#This Row],[Código_Actividad]]="","",'[5]Formulario PPGR1'!#REF!)</f>
        <v>#REF!</v>
      </c>
      <c r="E89" s="372" t="e">
        <f>IF(Tabla1[[#This Row],[Código_Actividad]]="","",'[5]Formulario PPGR1'!#REF!)</f>
        <v>#REF!</v>
      </c>
      <c r="F89" s="372" t="e">
        <f>IF(Tabla1[[#This Row],[Código_Actividad]]="","",'[5]Formulario PPGR1'!#REF!)</f>
        <v>#REF!</v>
      </c>
      <c r="G89" s="449" t="s">
        <v>1430</v>
      </c>
      <c r="H89" s="368" t="s">
        <v>1445</v>
      </c>
      <c r="I89" s="368" t="s">
        <v>1451</v>
      </c>
      <c r="J89" s="367">
        <v>1</v>
      </c>
      <c r="K89" s="369"/>
      <c r="L89" s="370">
        <f>+Tabla1[[#This Row],[Precio Unitario]]*Tabla1[[#This Row],[Cantidad de Insumos]]</f>
        <v>0</v>
      </c>
      <c r="M89" s="371"/>
      <c r="N89" s="368"/>
      <c r="O89" s="357"/>
      <c r="P89" s="357"/>
    </row>
    <row r="90" spans="2:16" ht="12.75">
      <c r="B90" s="372" t="e">
        <f>IF(Tabla1[[#This Row],[Código_Actividad]]="","",CONCATENATE(Tabla1[[#This Row],[POA]],".",Tabla1[[#This Row],[SRS]],".",Tabla1[[#This Row],[AREA]],".",Tabla1[[#This Row],[TIPO]]))</f>
        <v>#REF!</v>
      </c>
      <c r="C90" s="372" t="e">
        <f>IF(Tabla1[[#This Row],[Código_Actividad]]="","",'[5]Formulario PPGR1'!#REF!)</f>
        <v>#REF!</v>
      </c>
      <c r="D90" s="372" t="e">
        <f>IF(Tabla1[[#This Row],[Código_Actividad]]="","",'[5]Formulario PPGR1'!#REF!)</f>
        <v>#REF!</v>
      </c>
      <c r="E90" s="372" t="e">
        <f>IF(Tabla1[[#This Row],[Código_Actividad]]="","",'[5]Formulario PPGR1'!#REF!)</f>
        <v>#REF!</v>
      </c>
      <c r="F90" s="372" t="e">
        <f>IF(Tabla1[[#This Row],[Código_Actividad]]="","",'[5]Formulario PPGR1'!#REF!)</f>
        <v>#REF!</v>
      </c>
      <c r="G90" s="449" t="s">
        <v>1430</v>
      </c>
      <c r="H90" s="368" t="s">
        <v>1446</v>
      </c>
      <c r="I90" s="368" t="s">
        <v>1450</v>
      </c>
      <c r="J90" s="367">
        <v>1</v>
      </c>
      <c r="K90" s="369"/>
      <c r="L90" s="370">
        <f>+Tabla1[[#This Row],[Precio Unitario]]*Tabla1[[#This Row],[Cantidad de Insumos]]</f>
        <v>0</v>
      </c>
      <c r="M90" s="371"/>
      <c r="N90" s="368"/>
      <c r="O90" s="357"/>
      <c r="P90" s="357"/>
    </row>
    <row r="91" spans="2:16" ht="12.75">
      <c r="B91" s="372" t="e">
        <f>IF(Tabla1[[#This Row],[Código_Actividad]]="","",CONCATENATE(Tabla1[[#This Row],[POA]],".",Tabla1[[#This Row],[SRS]],".",Tabla1[[#This Row],[AREA]],".",Tabla1[[#This Row],[TIPO]]))</f>
        <v>#REF!</v>
      </c>
      <c r="C91" s="372" t="e">
        <f>IF(Tabla1[[#This Row],[Código_Actividad]]="","",'[5]Formulario PPGR1'!#REF!)</f>
        <v>#REF!</v>
      </c>
      <c r="D91" s="372" t="e">
        <f>IF(Tabla1[[#This Row],[Código_Actividad]]="","",'[5]Formulario PPGR1'!#REF!)</f>
        <v>#REF!</v>
      </c>
      <c r="E91" s="372" t="e">
        <f>IF(Tabla1[[#This Row],[Código_Actividad]]="","",'[5]Formulario PPGR1'!#REF!)</f>
        <v>#REF!</v>
      </c>
      <c r="F91" s="372" t="e">
        <f>IF(Tabla1[[#This Row],[Código_Actividad]]="","",'[5]Formulario PPGR1'!#REF!)</f>
        <v>#REF!</v>
      </c>
      <c r="G91" s="449" t="s">
        <v>1430</v>
      </c>
      <c r="H91" s="368" t="s">
        <v>1447</v>
      </c>
      <c r="I91" s="368" t="s">
        <v>1450</v>
      </c>
      <c r="J91" s="367">
        <v>3</v>
      </c>
      <c r="K91" s="369"/>
      <c r="L91" s="370">
        <f>+Tabla1[[#This Row],[Precio Unitario]]*Tabla1[[#This Row],[Cantidad de Insumos]]</f>
        <v>0</v>
      </c>
      <c r="M91" s="371"/>
      <c r="N91" s="368"/>
      <c r="O91" s="357"/>
      <c r="P91" s="357"/>
    </row>
    <row r="92" spans="2:16" ht="12.75">
      <c r="B92" s="372" t="e">
        <f>IF(Tabla1[[#This Row],[Código_Actividad]]="","",CONCATENATE(Tabla1[[#This Row],[POA]],".",Tabla1[[#This Row],[SRS]],".",Tabla1[[#This Row],[AREA]],".",Tabla1[[#This Row],[TIPO]]))</f>
        <v>#REF!</v>
      </c>
      <c r="C92" s="372" t="e">
        <f>IF(Tabla1[[#This Row],[Código_Actividad]]="","",'[5]Formulario PPGR1'!#REF!)</f>
        <v>#REF!</v>
      </c>
      <c r="D92" s="372" t="e">
        <f>IF(Tabla1[[#This Row],[Código_Actividad]]="","",'[5]Formulario PPGR1'!#REF!)</f>
        <v>#REF!</v>
      </c>
      <c r="E92" s="372" t="e">
        <f>IF(Tabla1[[#This Row],[Código_Actividad]]="","",'[5]Formulario PPGR1'!#REF!)</f>
        <v>#REF!</v>
      </c>
      <c r="F92" s="372" t="e">
        <f>IF(Tabla1[[#This Row],[Código_Actividad]]="","",'[5]Formulario PPGR1'!#REF!)</f>
        <v>#REF!</v>
      </c>
      <c r="G92" s="449" t="s">
        <v>1448</v>
      </c>
      <c r="H92" s="368" t="s">
        <v>1313</v>
      </c>
      <c r="I92" s="368" t="s">
        <v>1452</v>
      </c>
      <c r="J92" s="367">
        <v>15</v>
      </c>
      <c r="K92" s="369"/>
      <c r="L92" s="370">
        <f>+Tabla1[[#This Row],[Precio Unitario]]*Tabla1[[#This Row],[Cantidad de Insumos]]</f>
        <v>0</v>
      </c>
      <c r="M92" s="371"/>
      <c r="N92" s="368"/>
      <c r="O92" s="357"/>
      <c r="P92" s="357"/>
    </row>
    <row r="93" spans="2:16" ht="12.75">
      <c r="B93" s="372" t="e">
        <f>IF(Tabla1[[#This Row],[Código_Actividad]]="","",CONCATENATE(Tabla1[[#This Row],[POA]],".",Tabla1[[#This Row],[SRS]],".",Tabla1[[#This Row],[AREA]],".",Tabla1[[#This Row],[TIPO]]))</f>
        <v>#REF!</v>
      </c>
      <c r="C93" s="372" t="e">
        <f>IF(Tabla1[[#This Row],[Código_Actividad]]="","",'[5]Formulario PPGR1'!#REF!)</f>
        <v>#REF!</v>
      </c>
      <c r="D93" s="372" t="e">
        <f>IF(Tabla1[[#This Row],[Código_Actividad]]="","",'[5]Formulario PPGR1'!#REF!)</f>
        <v>#REF!</v>
      </c>
      <c r="E93" s="372" t="e">
        <f>IF(Tabla1[[#This Row],[Código_Actividad]]="","",'[5]Formulario PPGR1'!#REF!)</f>
        <v>#REF!</v>
      </c>
      <c r="F93" s="372" t="e">
        <f>IF(Tabla1[[#This Row],[Código_Actividad]]="","",'[5]Formulario PPGR1'!#REF!)</f>
        <v>#REF!</v>
      </c>
      <c r="G93" s="449" t="s">
        <v>1448</v>
      </c>
      <c r="H93" s="368" t="s">
        <v>1479</v>
      </c>
      <c r="I93" s="368" t="s">
        <v>1450</v>
      </c>
      <c r="J93" s="367">
        <v>6</v>
      </c>
      <c r="K93" s="369"/>
      <c r="L93" s="370">
        <f>+Tabla1[[#This Row],[Precio Unitario]]*Tabla1[[#This Row],[Cantidad de Insumos]]</f>
        <v>0</v>
      </c>
      <c r="M93" s="371"/>
      <c r="N93" s="368"/>
      <c r="O93" s="357"/>
      <c r="P93" s="357"/>
    </row>
    <row r="94" spans="2:16" ht="12.75">
      <c r="B94" s="372" t="e">
        <f>IF(Tabla1[[#This Row],[Código_Actividad]]="","",CONCATENATE(Tabla1[[#This Row],[POA]],".",Tabla1[[#This Row],[SRS]],".",Tabla1[[#This Row],[AREA]],".",Tabla1[[#This Row],[TIPO]]))</f>
        <v>#REF!</v>
      </c>
      <c r="C94" s="372" t="e">
        <f>IF(Tabla1[[#This Row],[Código_Actividad]]="","",'[5]Formulario PPGR1'!#REF!)</f>
        <v>#REF!</v>
      </c>
      <c r="D94" s="372" t="e">
        <f>IF(Tabla1[[#This Row],[Código_Actividad]]="","",'[5]Formulario PPGR1'!#REF!)</f>
        <v>#REF!</v>
      </c>
      <c r="E94" s="372" t="e">
        <f>IF(Tabla1[[#This Row],[Código_Actividad]]="","",'[5]Formulario PPGR1'!#REF!)</f>
        <v>#REF!</v>
      </c>
      <c r="F94" s="372" t="e">
        <f>IF(Tabla1[[#This Row],[Código_Actividad]]="","",'[5]Formulario PPGR1'!#REF!)</f>
        <v>#REF!</v>
      </c>
      <c r="G94" s="449" t="s">
        <v>1448</v>
      </c>
      <c r="H94" s="368" t="s">
        <v>1316</v>
      </c>
      <c r="I94" s="368" t="s">
        <v>1450</v>
      </c>
      <c r="J94" s="367">
        <v>30</v>
      </c>
      <c r="K94" s="369"/>
      <c r="L94" s="370">
        <f>+Tabla1[[#This Row],[Precio Unitario]]*Tabla1[[#This Row],[Cantidad de Insumos]]</f>
        <v>0</v>
      </c>
      <c r="M94" s="371"/>
      <c r="N94" s="368"/>
      <c r="O94" s="357"/>
      <c r="P94" s="357"/>
    </row>
    <row r="95" spans="2:16" ht="12.75">
      <c r="B95" s="372" t="e">
        <f>IF(Tabla1[[#This Row],[Código_Actividad]]="","",CONCATENATE(Tabla1[[#This Row],[POA]],".",Tabla1[[#This Row],[SRS]],".",Tabla1[[#This Row],[AREA]],".",Tabla1[[#This Row],[TIPO]]))</f>
        <v>#REF!</v>
      </c>
      <c r="C95" s="372" t="e">
        <f>IF(Tabla1[[#This Row],[Código_Actividad]]="","",'[5]Formulario PPGR1'!#REF!)</f>
        <v>#REF!</v>
      </c>
      <c r="D95" s="372" t="e">
        <f>IF(Tabla1[[#This Row],[Código_Actividad]]="","",'[5]Formulario PPGR1'!#REF!)</f>
        <v>#REF!</v>
      </c>
      <c r="E95" s="372" t="e">
        <f>IF(Tabla1[[#This Row],[Código_Actividad]]="","",'[5]Formulario PPGR1'!#REF!)</f>
        <v>#REF!</v>
      </c>
      <c r="F95" s="372" t="e">
        <f>IF(Tabla1[[#This Row],[Código_Actividad]]="","",'[5]Formulario PPGR1'!#REF!)</f>
        <v>#REF!</v>
      </c>
      <c r="G95" s="449" t="s">
        <v>1448</v>
      </c>
      <c r="H95" s="368" t="s">
        <v>1314</v>
      </c>
      <c r="I95" s="368" t="s">
        <v>1314</v>
      </c>
      <c r="J95" s="367">
        <v>30</v>
      </c>
      <c r="K95" s="369"/>
      <c r="L95" s="370">
        <f>+Tabla1[[#This Row],[Precio Unitario]]*Tabla1[[#This Row],[Cantidad de Insumos]]</f>
        <v>0</v>
      </c>
      <c r="M95" s="371"/>
      <c r="N95" s="368"/>
      <c r="O95" s="357"/>
      <c r="P95" s="357"/>
    </row>
    <row r="96" spans="2:16" ht="12.75">
      <c r="B96" s="372" t="e">
        <f>IF(Tabla1[[#This Row],[Código_Actividad]]="","",CONCATENATE(Tabla1[[#This Row],[POA]],".",Tabla1[[#This Row],[SRS]],".",Tabla1[[#This Row],[AREA]],".",Tabla1[[#This Row],[TIPO]]))</f>
        <v>#REF!</v>
      </c>
      <c r="C96" s="372" t="e">
        <f>IF(Tabla1[[#This Row],[Código_Actividad]]="","",'[5]Formulario PPGR1'!#REF!)</f>
        <v>#REF!</v>
      </c>
      <c r="D96" s="372" t="e">
        <f>IF(Tabla1[[#This Row],[Código_Actividad]]="","",'[5]Formulario PPGR1'!#REF!)</f>
        <v>#REF!</v>
      </c>
      <c r="E96" s="372" t="e">
        <f>IF(Tabla1[[#This Row],[Código_Actividad]]="","",'[5]Formulario PPGR1'!#REF!)</f>
        <v>#REF!</v>
      </c>
      <c r="F96" s="372" t="e">
        <f>IF(Tabla1[[#This Row],[Código_Actividad]]="","",'[5]Formulario PPGR1'!#REF!)</f>
        <v>#REF!</v>
      </c>
      <c r="G96" s="449" t="s">
        <v>1429</v>
      </c>
      <c r="H96" s="368" t="s">
        <v>1442</v>
      </c>
      <c r="I96" s="368"/>
      <c r="J96" s="367">
        <v>2</v>
      </c>
      <c r="K96" s="369"/>
      <c r="L96" s="370">
        <f>+Tabla1[[#This Row],[Precio Unitario]]*Tabla1[[#This Row],[Cantidad de Insumos]]</f>
        <v>0</v>
      </c>
      <c r="M96" s="371"/>
      <c r="N96" s="368"/>
      <c r="O96" s="357"/>
      <c r="P96" s="357"/>
    </row>
    <row r="97" spans="2:16" ht="12.75">
      <c r="B97" s="372" t="e">
        <f>IF(Tabla1[[#This Row],[Código_Actividad]]="","",CONCATENATE(Tabla1[[#This Row],[POA]],".",Tabla1[[#This Row],[SRS]],".",Tabla1[[#This Row],[AREA]],".",Tabla1[[#This Row],[TIPO]]))</f>
        <v>#REF!</v>
      </c>
      <c r="C97" s="372" t="e">
        <f>IF(Tabla1[[#This Row],[Código_Actividad]]="","",'[5]Formulario PPGR1'!#REF!)</f>
        <v>#REF!</v>
      </c>
      <c r="D97" s="372" t="e">
        <f>IF(Tabla1[[#This Row],[Código_Actividad]]="","",'[5]Formulario PPGR1'!#REF!)</f>
        <v>#REF!</v>
      </c>
      <c r="E97" s="372" t="e">
        <f>IF(Tabla1[[#This Row],[Código_Actividad]]="","",'[5]Formulario PPGR1'!#REF!)</f>
        <v>#REF!</v>
      </c>
      <c r="F97" s="372" t="e">
        <f>IF(Tabla1[[#This Row],[Código_Actividad]]="","",'[5]Formulario PPGR1'!#REF!)</f>
        <v>#REF!</v>
      </c>
      <c r="G97" s="449" t="s">
        <v>1429</v>
      </c>
      <c r="H97" s="368" t="s">
        <v>1363</v>
      </c>
      <c r="I97" s="368" t="s">
        <v>1449</v>
      </c>
      <c r="J97" s="367">
        <v>3</v>
      </c>
      <c r="K97" s="369"/>
      <c r="L97" s="370">
        <f>+Tabla1[[#This Row],[Precio Unitario]]*Tabla1[[#This Row],[Cantidad de Insumos]]</f>
        <v>0</v>
      </c>
      <c r="M97" s="371"/>
      <c r="N97" s="368"/>
      <c r="O97" s="357"/>
      <c r="P97" s="357"/>
    </row>
    <row r="98" spans="2:16" ht="12.75">
      <c r="B98" s="372" t="e">
        <f>IF(Tabla1[[#This Row],[Código_Actividad]]="","",CONCATENATE(Tabla1[[#This Row],[POA]],".",Tabla1[[#This Row],[SRS]],".",Tabla1[[#This Row],[AREA]],".",Tabla1[[#This Row],[TIPO]]))</f>
        <v>#REF!</v>
      </c>
      <c r="C98" s="372" t="e">
        <f>IF(Tabla1[[#This Row],[Código_Actividad]]="","",'[5]Formulario PPGR1'!#REF!)</f>
        <v>#REF!</v>
      </c>
      <c r="D98" s="372" t="e">
        <f>IF(Tabla1[[#This Row],[Código_Actividad]]="","",'[5]Formulario PPGR1'!#REF!)</f>
        <v>#REF!</v>
      </c>
      <c r="E98" s="372" t="e">
        <f>IF(Tabla1[[#This Row],[Código_Actividad]]="","",'[5]Formulario PPGR1'!#REF!)</f>
        <v>#REF!</v>
      </c>
      <c r="F98" s="372" t="e">
        <f>IF(Tabla1[[#This Row],[Código_Actividad]]="","",'[5]Formulario PPGR1'!#REF!)</f>
        <v>#REF!</v>
      </c>
      <c r="G98" s="449" t="s">
        <v>1429</v>
      </c>
      <c r="H98" s="368" t="s">
        <v>1487</v>
      </c>
      <c r="I98" s="368" t="s">
        <v>1488</v>
      </c>
      <c r="J98" s="367">
        <v>6</v>
      </c>
      <c r="K98" s="369"/>
      <c r="L98" s="370">
        <f>+Tabla1[[#This Row],[Precio Unitario]]*Tabla1[[#This Row],[Cantidad de Insumos]]</f>
        <v>0</v>
      </c>
      <c r="M98" s="371"/>
      <c r="N98" s="368"/>
      <c r="O98" s="357"/>
      <c r="P98" s="357"/>
    </row>
    <row r="99" spans="2:16" ht="12.75">
      <c r="B99" s="372" t="str">
        <f>IF(Tabla1[[#This Row],[Código_Actividad]]="","",CONCATENATE(Tabla1[[#This Row],[POA]],".",Tabla1[[#This Row],[SRS]],".",Tabla1[[#This Row],[AREA]],".",Tabla1[[#This Row],[TIPO]]))</f>
        <v/>
      </c>
      <c r="C99" s="372" t="str">
        <f>IF(Tabla1[[#This Row],[Código_Actividad]]="","",'[5]Formulario PPGR1'!#REF!)</f>
        <v/>
      </c>
      <c r="D99" s="372" t="str">
        <f>IF(Tabla1[[#This Row],[Código_Actividad]]="","",'[5]Formulario PPGR1'!#REF!)</f>
        <v/>
      </c>
      <c r="E99" s="372" t="str">
        <f>IF(Tabla1[[#This Row],[Código_Actividad]]="","",'[5]Formulario PPGR1'!#REF!)</f>
        <v/>
      </c>
      <c r="F99" s="372" t="str">
        <f>IF(Tabla1[[#This Row],[Código_Actividad]]="","",'[5]Formulario PPGR1'!#REF!)</f>
        <v/>
      </c>
      <c r="G99" s="449"/>
      <c r="H99" s="368"/>
      <c r="I99" s="368"/>
      <c r="J99" s="367">
        <v>6</v>
      </c>
      <c r="K99" s="369"/>
      <c r="L99" s="370">
        <f>+Tabla1[[#This Row],[Precio Unitario]]*Tabla1[[#This Row],[Cantidad de Insumos]]</f>
        <v>0</v>
      </c>
      <c r="M99" s="371"/>
      <c r="N99" s="368"/>
      <c r="O99" s="357"/>
      <c r="P99" s="357"/>
    </row>
    <row r="100" spans="2:16" ht="12.75">
      <c r="B100" s="372" t="str">
        <f>IF(Tabla1[[#This Row],[Código_Actividad]]="","",CONCATENATE(Tabla1[[#This Row],[POA]],".",Tabla1[[#This Row],[SRS]],".",Tabla1[[#This Row],[AREA]],".",Tabla1[[#This Row],[TIPO]]))</f>
        <v/>
      </c>
      <c r="C100" s="372" t="str">
        <f>IF(Tabla1[[#This Row],[Código_Actividad]]="","",'[5]Formulario PPGR1'!#REF!)</f>
        <v/>
      </c>
      <c r="D100" s="372" t="str">
        <f>IF(Tabla1[[#This Row],[Código_Actividad]]="","",'[5]Formulario PPGR1'!#REF!)</f>
        <v/>
      </c>
      <c r="E100" s="372" t="str">
        <f>IF(Tabla1[[#This Row],[Código_Actividad]]="","",'[5]Formulario PPGR1'!#REF!)</f>
        <v/>
      </c>
      <c r="F100" s="372" t="str">
        <f>IF(Tabla1[[#This Row],[Código_Actividad]]="","",'[5]Formulario PPGR1'!#REF!)</f>
        <v/>
      </c>
      <c r="G100" s="449"/>
      <c r="H100" s="368"/>
      <c r="I100" s="368"/>
      <c r="J100" s="367">
        <v>3</v>
      </c>
      <c r="K100" s="369"/>
      <c r="L100" s="370">
        <f>+Tabla1[[#This Row],[Precio Unitario]]*Tabla1[[#This Row],[Cantidad de Insumos]]</f>
        <v>0</v>
      </c>
      <c r="M100" s="371"/>
      <c r="N100" s="368"/>
      <c r="O100" s="357"/>
      <c r="P100" s="357"/>
    </row>
    <row r="101" spans="2:16" ht="12.75">
      <c r="B101" s="372" t="str">
        <f>IF(Tabla1[[#This Row],[Código_Actividad]]="","",CONCATENATE(Tabla1[[#This Row],[POA]],".",Tabla1[[#This Row],[SRS]],".",Tabla1[[#This Row],[AREA]],".",Tabla1[[#This Row],[TIPO]]))</f>
        <v/>
      </c>
      <c r="C101" s="372" t="str">
        <f>IF(Tabla1[[#This Row],[Código_Actividad]]="","",'[5]Formulario PPGR1'!#REF!)</f>
        <v/>
      </c>
      <c r="D101" s="372" t="str">
        <f>IF(Tabla1[[#This Row],[Código_Actividad]]="","",'[5]Formulario PPGR1'!#REF!)</f>
        <v/>
      </c>
      <c r="E101" s="372" t="str">
        <f>IF(Tabla1[[#This Row],[Código_Actividad]]="","",'[5]Formulario PPGR1'!#REF!)</f>
        <v/>
      </c>
      <c r="F101" s="372" t="str">
        <f>IF(Tabla1[[#This Row],[Código_Actividad]]="","",'[5]Formulario PPGR1'!#REF!)</f>
        <v/>
      </c>
      <c r="G101" s="449"/>
      <c r="H101" s="368"/>
      <c r="I101" s="368"/>
      <c r="J101" s="367">
        <v>10</v>
      </c>
      <c r="K101" s="369"/>
      <c r="L101" s="370">
        <f>+Tabla1[[#This Row],[Precio Unitario]]*Tabla1[[#This Row],[Cantidad de Insumos]]</f>
        <v>0</v>
      </c>
      <c r="M101" s="371"/>
      <c r="N101" s="368"/>
      <c r="O101" s="357"/>
      <c r="P101" s="357"/>
    </row>
    <row r="102" spans="2:16" ht="12.75">
      <c r="B102" s="372" t="str">
        <f>IF(Tabla1[[#This Row],[Código_Actividad]]="","",CONCATENATE(Tabla1[[#This Row],[POA]],".",Tabla1[[#This Row],[SRS]],".",Tabla1[[#This Row],[AREA]],".",Tabla1[[#This Row],[TIPO]]))</f>
        <v/>
      </c>
      <c r="C102" s="372" t="str">
        <f>IF(Tabla1[[#This Row],[Código_Actividad]]="","",'[5]Formulario PPGR1'!#REF!)</f>
        <v/>
      </c>
      <c r="D102" s="372" t="str">
        <f>IF(Tabla1[[#This Row],[Código_Actividad]]="","",'[5]Formulario PPGR1'!#REF!)</f>
        <v/>
      </c>
      <c r="E102" s="372" t="str">
        <f>IF(Tabla1[[#This Row],[Código_Actividad]]="","",'[5]Formulario PPGR1'!#REF!)</f>
        <v/>
      </c>
      <c r="F102" s="372" t="str">
        <f>IF(Tabla1[[#This Row],[Código_Actividad]]="","",'[5]Formulario PPGR1'!#REF!)</f>
        <v/>
      </c>
      <c r="G102" s="449"/>
      <c r="H102" s="368"/>
      <c r="I102" s="368"/>
      <c r="J102" s="367">
        <v>1</v>
      </c>
      <c r="K102" s="369"/>
      <c r="L102" s="370">
        <f>+Tabla1[[#This Row],[Precio Unitario]]*Tabla1[[#This Row],[Cantidad de Insumos]]</f>
        <v>0</v>
      </c>
      <c r="M102" s="371"/>
      <c r="N102" s="368"/>
      <c r="O102" s="357"/>
      <c r="P102" s="357"/>
    </row>
    <row r="103" spans="2:16" ht="12.75">
      <c r="B103" s="372" t="str">
        <f>IF(Tabla1[[#This Row],[Código_Actividad]]="","",CONCATENATE(Tabla1[[#This Row],[POA]],".",Tabla1[[#This Row],[SRS]],".",Tabla1[[#This Row],[AREA]],".",Tabla1[[#This Row],[TIPO]]))</f>
        <v/>
      </c>
      <c r="C103" s="372" t="str">
        <f>IF(Tabla1[[#This Row],[Código_Actividad]]="","",'[5]Formulario PPGR1'!#REF!)</f>
        <v/>
      </c>
      <c r="D103" s="372" t="str">
        <f>IF(Tabla1[[#This Row],[Código_Actividad]]="","",'[5]Formulario PPGR1'!#REF!)</f>
        <v/>
      </c>
      <c r="E103" s="372" t="str">
        <f>IF(Tabla1[[#This Row],[Código_Actividad]]="","",'[5]Formulario PPGR1'!#REF!)</f>
        <v/>
      </c>
      <c r="F103" s="372" t="str">
        <f>IF(Tabla1[[#This Row],[Código_Actividad]]="","",'[5]Formulario PPGR1'!#REF!)</f>
        <v/>
      </c>
      <c r="G103" s="449"/>
      <c r="H103" s="368"/>
      <c r="I103" s="368"/>
      <c r="J103" s="367">
        <v>2</v>
      </c>
      <c r="K103" s="369"/>
      <c r="L103" s="370">
        <f>+Tabla1[[#This Row],[Precio Unitario]]*Tabla1[[#This Row],[Cantidad de Insumos]]</f>
        <v>0</v>
      </c>
      <c r="M103" s="371"/>
      <c r="N103" s="368"/>
      <c r="O103" s="357"/>
      <c r="P103" s="357"/>
    </row>
    <row r="104" spans="2:16" ht="12.75">
      <c r="B104" s="372" t="str">
        <f>IF(Tabla1[[#This Row],[Código_Actividad]]="","",CONCATENATE(Tabla1[[#This Row],[POA]],".",Tabla1[[#This Row],[SRS]],".",Tabla1[[#This Row],[AREA]],".",Tabla1[[#This Row],[TIPO]]))</f>
        <v/>
      </c>
      <c r="C104" s="372" t="str">
        <f>IF(Tabla1[[#This Row],[Código_Actividad]]="","",'[5]Formulario PPGR1'!#REF!)</f>
        <v/>
      </c>
      <c r="D104" s="372" t="str">
        <f>IF(Tabla1[[#This Row],[Código_Actividad]]="","",'[5]Formulario PPGR1'!#REF!)</f>
        <v/>
      </c>
      <c r="E104" s="372" t="str">
        <f>IF(Tabla1[[#This Row],[Código_Actividad]]="","",'[5]Formulario PPGR1'!#REF!)</f>
        <v/>
      </c>
      <c r="F104" s="372" t="str">
        <f>IF(Tabla1[[#This Row],[Código_Actividad]]="","",'[5]Formulario PPGR1'!#REF!)</f>
        <v/>
      </c>
      <c r="G104" s="449"/>
      <c r="H104" s="368"/>
      <c r="I104" s="368"/>
      <c r="J104" s="367">
        <v>2</v>
      </c>
      <c r="K104" s="369"/>
      <c r="L104" s="370">
        <f>+Tabla1[[#This Row],[Precio Unitario]]*Tabla1[[#This Row],[Cantidad de Insumos]]</f>
        <v>0</v>
      </c>
      <c r="M104" s="371"/>
      <c r="N104" s="368"/>
      <c r="O104" s="357"/>
      <c r="P104" s="357"/>
    </row>
    <row r="105" spans="2:16" ht="12.75">
      <c r="B105" s="372" t="str">
        <f>IF(Tabla1[[#This Row],[Código_Actividad]]="","",CONCATENATE(Tabla1[[#This Row],[POA]],".",Tabla1[[#This Row],[SRS]],".",Tabla1[[#This Row],[AREA]],".",Tabla1[[#This Row],[TIPO]]))</f>
        <v/>
      </c>
      <c r="C105" s="372" t="str">
        <f>IF(Tabla1[[#This Row],[Código_Actividad]]="","",'[5]Formulario PPGR1'!#REF!)</f>
        <v/>
      </c>
      <c r="D105" s="372" t="str">
        <f>IF(Tabla1[[#This Row],[Código_Actividad]]="","",'[5]Formulario PPGR1'!#REF!)</f>
        <v/>
      </c>
      <c r="E105" s="372" t="str">
        <f>IF(Tabla1[[#This Row],[Código_Actividad]]="","",'[5]Formulario PPGR1'!#REF!)</f>
        <v/>
      </c>
      <c r="F105" s="372" t="str">
        <f>IF(Tabla1[[#This Row],[Código_Actividad]]="","",'[5]Formulario PPGR1'!#REF!)</f>
        <v/>
      </c>
      <c r="G105" s="449"/>
      <c r="H105" s="368"/>
      <c r="I105" s="368"/>
      <c r="J105" s="367">
        <v>2</v>
      </c>
      <c r="K105" s="369"/>
      <c r="L105" s="370">
        <f>+Tabla1[[#This Row],[Precio Unitario]]*Tabla1[[#This Row],[Cantidad de Insumos]]</f>
        <v>0</v>
      </c>
      <c r="M105" s="371"/>
      <c r="N105" s="368"/>
      <c r="O105" s="357"/>
      <c r="P105" s="357"/>
    </row>
    <row r="106" spans="2:16" ht="12.75">
      <c r="B106" s="372" t="str">
        <f>IF(Tabla1[[#This Row],[Código_Actividad]]="","",CONCATENATE(Tabla1[[#This Row],[POA]],".",Tabla1[[#This Row],[SRS]],".",Tabla1[[#This Row],[AREA]],".",Tabla1[[#This Row],[TIPO]]))</f>
        <v/>
      </c>
      <c r="C106" s="372" t="str">
        <f>IF(Tabla1[[#This Row],[Código_Actividad]]="","",'[5]Formulario PPGR1'!#REF!)</f>
        <v/>
      </c>
      <c r="D106" s="372" t="str">
        <f>IF(Tabla1[[#This Row],[Código_Actividad]]="","",'[5]Formulario PPGR1'!#REF!)</f>
        <v/>
      </c>
      <c r="E106" s="372" t="str">
        <f>IF(Tabla1[[#This Row],[Código_Actividad]]="","",'[5]Formulario PPGR1'!#REF!)</f>
        <v/>
      </c>
      <c r="F106" s="372" t="str">
        <f>IF(Tabla1[[#This Row],[Código_Actividad]]="","",'[5]Formulario PPGR1'!#REF!)</f>
        <v/>
      </c>
      <c r="G106" s="449"/>
      <c r="H106" s="368"/>
      <c r="I106" s="368"/>
      <c r="J106" s="367">
        <v>1</v>
      </c>
      <c r="K106" s="369"/>
      <c r="L106" s="370">
        <f>+Tabla1[[#This Row],[Precio Unitario]]*Tabla1[[#This Row],[Cantidad de Insumos]]</f>
        <v>0</v>
      </c>
      <c r="M106" s="371"/>
      <c r="N106" s="368"/>
      <c r="O106" s="357"/>
      <c r="P106" s="357"/>
    </row>
    <row r="107" spans="2:16" ht="12.75">
      <c r="B107" s="372" t="str">
        <f>IF(Tabla1[[#This Row],[Código_Actividad]]="","",CONCATENATE(Tabla1[[#This Row],[POA]],".",Tabla1[[#This Row],[SRS]],".",Tabla1[[#This Row],[AREA]],".",Tabla1[[#This Row],[TIPO]]))</f>
        <v/>
      </c>
      <c r="C107" s="372" t="str">
        <f>IF(Tabla1[[#This Row],[Código_Actividad]]="","",'[5]Formulario PPGR1'!#REF!)</f>
        <v/>
      </c>
      <c r="D107" s="372" t="str">
        <f>IF(Tabla1[[#This Row],[Código_Actividad]]="","",'[5]Formulario PPGR1'!#REF!)</f>
        <v/>
      </c>
      <c r="E107" s="372" t="str">
        <f>IF(Tabla1[[#This Row],[Código_Actividad]]="","",'[5]Formulario PPGR1'!#REF!)</f>
        <v/>
      </c>
      <c r="F107" s="372" t="str">
        <f>IF(Tabla1[[#This Row],[Código_Actividad]]="","",'[5]Formulario PPGR1'!#REF!)</f>
        <v/>
      </c>
      <c r="G107" s="449"/>
      <c r="H107" s="368"/>
      <c r="I107" s="368"/>
      <c r="J107" s="367">
        <v>6</v>
      </c>
      <c r="K107" s="369"/>
      <c r="L107" s="370">
        <f>+Tabla1[[#This Row],[Precio Unitario]]*Tabla1[[#This Row],[Cantidad de Insumos]]</f>
        <v>0</v>
      </c>
      <c r="M107" s="371"/>
      <c r="N107" s="368"/>
      <c r="O107" s="357"/>
      <c r="P107" s="357"/>
    </row>
    <row r="108" spans="2:16" ht="12.75">
      <c r="B108" s="372" t="str">
        <f>IF(Tabla1[[#This Row],[Código_Actividad]]="","",CONCATENATE(Tabla1[[#This Row],[POA]],".",Tabla1[[#This Row],[SRS]],".",Tabla1[[#This Row],[AREA]],".",Tabla1[[#This Row],[TIPO]]))</f>
        <v/>
      </c>
      <c r="C108" s="372" t="str">
        <f>IF(Tabla1[[#This Row],[Código_Actividad]]="","",'[5]Formulario PPGR1'!#REF!)</f>
        <v/>
      </c>
      <c r="D108" s="372" t="str">
        <f>IF(Tabla1[[#This Row],[Código_Actividad]]="","",'[5]Formulario PPGR1'!#REF!)</f>
        <v/>
      </c>
      <c r="E108" s="372" t="str">
        <f>IF(Tabla1[[#This Row],[Código_Actividad]]="","",'[5]Formulario PPGR1'!#REF!)</f>
        <v/>
      </c>
      <c r="F108" s="372" t="str">
        <f>IF(Tabla1[[#This Row],[Código_Actividad]]="","",'[5]Formulario PPGR1'!#REF!)</f>
        <v/>
      </c>
      <c r="G108" s="449"/>
      <c r="H108" s="368"/>
      <c r="I108" s="368"/>
      <c r="J108" s="367" t="s">
        <v>1290</v>
      </c>
      <c r="K108" s="369"/>
      <c r="L108" s="370" t="e">
        <f>+Tabla1[[#This Row],[Precio Unitario]]*Tabla1[[#This Row],[Cantidad de Insumos]]</f>
        <v>#VALUE!</v>
      </c>
      <c r="M108" s="371"/>
      <c r="N108" s="368"/>
      <c r="O108" s="357"/>
      <c r="P108" s="357"/>
    </row>
    <row r="109" spans="2:16" ht="12.75">
      <c r="B109" s="372" t="str">
        <f>IF(Tabla1[[#This Row],[Código_Actividad]]="","",CONCATENATE(Tabla1[[#This Row],[POA]],".",Tabla1[[#This Row],[SRS]],".",Tabla1[[#This Row],[AREA]],".",Tabla1[[#This Row],[TIPO]]))</f>
        <v/>
      </c>
      <c r="C109" s="372" t="str">
        <f>IF(Tabla1[[#This Row],[Código_Actividad]]="","",'[5]Formulario PPGR1'!#REF!)</f>
        <v/>
      </c>
      <c r="D109" s="372" t="str">
        <f>IF(Tabla1[[#This Row],[Código_Actividad]]="","",'[5]Formulario PPGR1'!#REF!)</f>
        <v/>
      </c>
      <c r="E109" s="372" t="str">
        <f>IF(Tabla1[[#This Row],[Código_Actividad]]="","",'[5]Formulario PPGR1'!#REF!)</f>
        <v/>
      </c>
      <c r="F109" s="372" t="str">
        <f>IF(Tabla1[[#This Row],[Código_Actividad]]="","",'[5]Formulario PPGR1'!#REF!)</f>
        <v/>
      </c>
      <c r="G109" s="449"/>
      <c r="H109" s="368"/>
      <c r="I109" s="368"/>
      <c r="J109" s="367">
        <v>1</v>
      </c>
      <c r="K109" s="369"/>
      <c r="L109" s="370">
        <f>+Tabla1[[#This Row],[Precio Unitario]]*Tabla1[[#This Row],[Cantidad de Insumos]]</f>
        <v>0</v>
      </c>
      <c r="M109" s="371"/>
      <c r="N109" s="368"/>
      <c r="O109" s="357"/>
      <c r="P109" s="357"/>
    </row>
    <row r="110" spans="2:16" ht="12.75">
      <c r="B110" s="372" t="str">
        <f>IF(Tabla1[[#This Row],[Código_Actividad]]="","",CONCATENATE(Tabla1[[#This Row],[POA]],".",Tabla1[[#This Row],[SRS]],".",Tabla1[[#This Row],[AREA]],".",Tabla1[[#This Row],[TIPO]]))</f>
        <v/>
      </c>
      <c r="C110" s="372" t="str">
        <f>IF(Tabla1[[#This Row],[Código_Actividad]]="","",'[5]Formulario PPGR1'!#REF!)</f>
        <v/>
      </c>
      <c r="D110" s="372" t="str">
        <f>IF(Tabla1[[#This Row],[Código_Actividad]]="","",'[5]Formulario PPGR1'!#REF!)</f>
        <v/>
      </c>
      <c r="E110" s="372" t="str">
        <f>IF(Tabla1[[#This Row],[Código_Actividad]]="","",'[5]Formulario PPGR1'!#REF!)</f>
        <v/>
      </c>
      <c r="F110" s="372" t="str">
        <f>IF(Tabla1[[#This Row],[Código_Actividad]]="","",'[5]Formulario PPGR1'!#REF!)</f>
        <v/>
      </c>
      <c r="G110" s="449"/>
      <c r="H110" s="368"/>
      <c r="I110" s="368"/>
      <c r="J110" s="367">
        <v>3</v>
      </c>
      <c r="K110" s="369"/>
      <c r="L110" s="370">
        <f>+Tabla1[[#This Row],[Precio Unitario]]*Tabla1[[#This Row],[Cantidad de Insumos]]</f>
        <v>0</v>
      </c>
      <c r="M110" s="371"/>
      <c r="N110" s="368"/>
      <c r="O110" s="357"/>
      <c r="P110" s="357"/>
    </row>
    <row r="111" spans="2:16" ht="12.75">
      <c r="B111" s="372" t="str">
        <f>IF(Tabla1[[#This Row],[Código_Actividad]]="","",CONCATENATE(Tabla1[[#This Row],[POA]],".",Tabla1[[#This Row],[SRS]],".",Tabla1[[#This Row],[AREA]],".",Tabla1[[#This Row],[TIPO]]))</f>
        <v/>
      </c>
      <c r="C111" s="372" t="str">
        <f>IF(Tabla1[[#This Row],[Código_Actividad]]="","",'[5]Formulario PPGR1'!#REF!)</f>
        <v/>
      </c>
      <c r="D111" s="372" t="str">
        <f>IF(Tabla1[[#This Row],[Código_Actividad]]="","",'[5]Formulario PPGR1'!#REF!)</f>
        <v/>
      </c>
      <c r="E111" s="372" t="str">
        <f>IF(Tabla1[[#This Row],[Código_Actividad]]="","",'[5]Formulario PPGR1'!#REF!)</f>
        <v/>
      </c>
      <c r="F111" s="372" t="str">
        <f>IF(Tabla1[[#This Row],[Código_Actividad]]="","",'[5]Formulario PPGR1'!#REF!)</f>
        <v/>
      </c>
      <c r="G111" s="449"/>
      <c r="H111" s="368"/>
      <c r="I111" s="368"/>
      <c r="J111" s="367">
        <v>6</v>
      </c>
      <c r="K111" s="369"/>
      <c r="L111" s="370">
        <f>+Tabla1[[#This Row],[Precio Unitario]]*Tabla1[[#This Row],[Cantidad de Insumos]]</f>
        <v>0</v>
      </c>
      <c r="M111" s="371"/>
      <c r="N111" s="368"/>
      <c r="O111" s="357"/>
      <c r="P111" s="357"/>
    </row>
    <row r="112" spans="2:16" ht="12.75">
      <c r="B112" s="372" t="str">
        <f>IF(Tabla1[[#This Row],[Código_Actividad]]="","",CONCATENATE(Tabla1[[#This Row],[POA]],".",Tabla1[[#This Row],[SRS]],".",Tabla1[[#This Row],[AREA]],".",Tabla1[[#This Row],[TIPO]]))</f>
        <v/>
      </c>
      <c r="C112" s="372" t="str">
        <f>IF(Tabla1[[#This Row],[Código_Actividad]]="","",'[5]Formulario PPGR1'!#REF!)</f>
        <v/>
      </c>
      <c r="D112" s="372" t="str">
        <f>IF(Tabla1[[#This Row],[Código_Actividad]]="","",'[5]Formulario PPGR1'!#REF!)</f>
        <v/>
      </c>
      <c r="E112" s="372" t="str">
        <f>IF(Tabla1[[#This Row],[Código_Actividad]]="","",'[5]Formulario PPGR1'!#REF!)</f>
        <v/>
      </c>
      <c r="F112" s="372" t="str">
        <f>IF(Tabla1[[#This Row],[Código_Actividad]]="","",'[5]Formulario PPGR1'!#REF!)</f>
        <v/>
      </c>
      <c r="G112" s="449"/>
      <c r="H112" s="368"/>
      <c r="I112" s="368"/>
      <c r="J112" s="367">
        <v>10</v>
      </c>
      <c r="K112" s="369"/>
      <c r="L112" s="370">
        <f>+Tabla1[[#This Row],[Precio Unitario]]*Tabla1[[#This Row],[Cantidad de Insumos]]</f>
        <v>0</v>
      </c>
      <c r="M112" s="371"/>
      <c r="N112" s="368"/>
      <c r="O112" s="357"/>
      <c r="P112" s="357"/>
    </row>
    <row r="113" spans="2:16" ht="12.75">
      <c r="B113" s="372" t="str">
        <f>IF(Tabla1[[#This Row],[Código_Actividad]]="","",CONCATENATE(Tabla1[[#This Row],[POA]],".",Tabla1[[#This Row],[SRS]],".",Tabla1[[#This Row],[AREA]],".",Tabla1[[#This Row],[TIPO]]))</f>
        <v/>
      </c>
      <c r="C113" s="372" t="str">
        <f>IF(Tabla1[[#This Row],[Código_Actividad]]="","",'[5]Formulario PPGR1'!#REF!)</f>
        <v/>
      </c>
      <c r="D113" s="372" t="str">
        <f>IF(Tabla1[[#This Row],[Código_Actividad]]="","",'[5]Formulario PPGR1'!#REF!)</f>
        <v/>
      </c>
      <c r="E113" s="372" t="str">
        <f>IF(Tabla1[[#This Row],[Código_Actividad]]="","",'[5]Formulario PPGR1'!#REF!)</f>
        <v/>
      </c>
      <c r="F113" s="372" t="str">
        <f>IF(Tabla1[[#This Row],[Código_Actividad]]="","",'[5]Formulario PPGR1'!#REF!)</f>
        <v/>
      </c>
      <c r="G113" s="449"/>
      <c r="H113" s="368"/>
      <c r="I113" s="368"/>
      <c r="J113" s="367">
        <v>1</v>
      </c>
      <c r="K113" s="369" t="str">
        <f>IFERROR(VLOOKUP(#REF!,#REF!,3,FALSE),"")</f>
        <v/>
      </c>
      <c r="L113" s="370" t="e">
        <f>+Tabla1[[#This Row],[Precio Unitario]]*Tabla1[[#This Row],[Cantidad de Insumos]]</f>
        <v>#VALUE!</v>
      </c>
      <c r="M113" s="371"/>
      <c r="N113" s="368"/>
      <c r="O113" s="357"/>
      <c r="P113" s="357"/>
    </row>
    <row r="114" spans="2:16" ht="12.75">
      <c r="B114" s="372" t="str">
        <f>IF(Tabla1[[#This Row],[Código_Actividad]]="","",CONCATENATE(Tabla1[[#This Row],[POA]],".",Tabla1[[#This Row],[SRS]],".",Tabla1[[#This Row],[AREA]],".",Tabla1[[#This Row],[TIPO]]))</f>
        <v/>
      </c>
      <c r="C114" s="372" t="str">
        <f>IF(Tabla1[[#This Row],[Código_Actividad]]="","",'[5]Formulario PPGR1'!#REF!)</f>
        <v/>
      </c>
      <c r="D114" s="372" t="str">
        <f>IF(Tabla1[[#This Row],[Código_Actividad]]="","",'[5]Formulario PPGR1'!#REF!)</f>
        <v/>
      </c>
      <c r="E114" s="372" t="str">
        <f>IF(Tabla1[[#This Row],[Código_Actividad]]="","",'[5]Formulario PPGR1'!#REF!)</f>
        <v/>
      </c>
      <c r="F114" s="372" t="str">
        <f>IF(Tabla1[[#This Row],[Código_Actividad]]="","",'[5]Formulario PPGR1'!#REF!)</f>
        <v/>
      </c>
      <c r="G114" s="449"/>
      <c r="H114" s="368"/>
      <c r="I114" s="368"/>
      <c r="J114" s="367">
        <v>30</v>
      </c>
      <c r="K114" s="369" t="str">
        <f>IFERROR(VLOOKUP(#REF!,#REF!,3,FALSE),"")</f>
        <v/>
      </c>
      <c r="L114" s="370" t="e">
        <f>+Tabla1[[#This Row],[Precio Unitario]]*Tabla1[[#This Row],[Cantidad de Insumos]]</f>
        <v>#VALUE!</v>
      </c>
      <c r="M114" s="371"/>
      <c r="N114" s="368"/>
      <c r="O114" s="357"/>
      <c r="P114" s="357"/>
    </row>
    <row r="115" spans="2:16" ht="12.75">
      <c r="B115" s="372" t="str">
        <f>IF(Tabla1[[#This Row],[Código_Actividad]]="","",CONCATENATE(Tabla1[[#This Row],[POA]],".",Tabla1[[#This Row],[SRS]],".",Tabla1[[#This Row],[AREA]],".",Tabla1[[#This Row],[TIPO]]))</f>
        <v/>
      </c>
      <c r="C115" s="372" t="str">
        <f>IF(Tabla1[[#This Row],[Código_Actividad]]="","",'[5]Formulario PPGR1'!#REF!)</f>
        <v/>
      </c>
      <c r="D115" s="372" t="str">
        <f>IF(Tabla1[[#This Row],[Código_Actividad]]="","",'[5]Formulario PPGR1'!#REF!)</f>
        <v/>
      </c>
      <c r="E115" s="372" t="str">
        <f>IF(Tabla1[[#This Row],[Código_Actividad]]="","",'[5]Formulario PPGR1'!#REF!)</f>
        <v/>
      </c>
      <c r="F115" s="372" t="str">
        <f>IF(Tabla1[[#This Row],[Código_Actividad]]="","",'[5]Formulario PPGR1'!#REF!)</f>
        <v/>
      </c>
      <c r="G115" s="449"/>
      <c r="H115" s="368"/>
      <c r="I115" s="368"/>
      <c r="J115" s="367">
        <v>15</v>
      </c>
      <c r="K115" s="369" t="str">
        <f>IFERROR(VLOOKUP(#REF!,#REF!,3,FALSE),"")</f>
        <v/>
      </c>
      <c r="L115" s="370" t="e">
        <f>+Tabla1[[#This Row],[Precio Unitario]]*Tabla1[[#This Row],[Cantidad de Insumos]]</f>
        <v>#VALUE!</v>
      </c>
      <c r="M115" s="371"/>
      <c r="N115" s="368"/>
      <c r="O115" s="357"/>
      <c r="P115" s="357"/>
    </row>
    <row r="116" spans="2:16" ht="12.75">
      <c r="B116" s="372" t="str">
        <f>IF(Tabla1[[#This Row],[Código_Actividad]]="","",CONCATENATE(Tabla1[[#This Row],[POA]],".",Tabla1[[#This Row],[SRS]],".",Tabla1[[#This Row],[AREA]],".",Tabla1[[#This Row],[TIPO]]))</f>
        <v/>
      </c>
      <c r="C116" s="372" t="str">
        <f>IF(Tabla1[[#This Row],[Código_Actividad]]="","",'[5]Formulario PPGR1'!#REF!)</f>
        <v/>
      </c>
      <c r="D116" s="372" t="str">
        <f>IF(Tabla1[[#This Row],[Código_Actividad]]="","",'[5]Formulario PPGR1'!#REF!)</f>
        <v/>
      </c>
      <c r="E116" s="372" t="str">
        <f>IF(Tabla1[[#This Row],[Código_Actividad]]="","",'[5]Formulario PPGR1'!#REF!)</f>
        <v/>
      </c>
      <c r="F116" s="372" t="str">
        <f>IF(Tabla1[[#This Row],[Código_Actividad]]="","",'[5]Formulario PPGR1'!#REF!)</f>
        <v/>
      </c>
      <c r="G116" s="449"/>
      <c r="H116" s="368"/>
      <c r="I116" s="368"/>
      <c r="J116" s="367">
        <v>18</v>
      </c>
      <c r="K116" s="369" t="str">
        <f>IFERROR(VLOOKUP(#REF!,#REF!,3,FALSE),"")</f>
        <v/>
      </c>
      <c r="L116" s="370" t="e">
        <f>+Tabla1[[#This Row],[Precio Unitario]]*Tabla1[[#This Row],[Cantidad de Insumos]]</f>
        <v>#VALUE!</v>
      </c>
      <c r="M116" s="371"/>
      <c r="N116" s="368"/>
      <c r="O116" s="357"/>
      <c r="P116" s="357"/>
    </row>
    <row r="117" spans="2:16" ht="12.75">
      <c r="B117" s="372" t="str">
        <f>IF(Tabla1[[#This Row],[Código_Actividad]]="","",CONCATENATE(Tabla1[[#This Row],[POA]],".",Tabla1[[#This Row],[SRS]],".",Tabla1[[#This Row],[AREA]],".",Tabla1[[#This Row],[TIPO]]))</f>
        <v/>
      </c>
      <c r="C117" s="372" t="str">
        <f>IF(Tabla1[[#This Row],[Código_Actividad]]="","",'[5]Formulario PPGR1'!#REF!)</f>
        <v/>
      </c>
      <c r="D117" s="372" t="str">
        <f>IF(Tabla1[[#This Row],[Código_Actividad]]="","",'[5]Formulario PPGR1'!#REF!)</f>
        <v/>
      </c>
      <c r="E117" s="372" t="str">
        <f>IF(Tabla1[[#This Row],[Código_Actividad]]="","",'[5]Formulario PPGR1'!#REF!)</f>
        <v/>
      </c>
      <c r="F117" s="372" t="str">
        <f>IF(Tabla1[[#This Row],[Código_Actividad]]="","",'[5]Formulario PPGR1'!#REF!)</f>
        <v/>
      </c>
      <c r="G117" s="449"/>
      <c r="H117" s="368"/>
      <c r="I117" s="368"/>
      <c r="J117" s="367">
        <v>2</v>
      </c>
      <c r="K117" s="369"/>
      <c r="L117" s="370">
        <f>+Tabla1[[#This Row],[Precio Unitario]]*Tabla1[[#This Row],[Cantidad de Insumos]]</f>
        <v>0</v>
      </c>
      <c r="M117" s="371"/>
      <c r="N117" s="368"/>
      <c r="O117" s="357"/>
      <c r="P117" s="357"/>
    </row>
    <row r="118" spans="2:16" ht="12.75">
      <c r="B118" s="372" t="str">
        <f>IF(Tabla1[[#This Row],[Código_Actividad]]="","",CONCATENATE(Tabla1[[#This Row],[POA]],".",Tabla1[[#This Row],[SRS]],".",Tabla1[[#This Row],[AREA]],".",Tabla1[[#This Row],[TIPO]]))</f>
        <v/>
      </c>
      <c r="C118" s="372" t="str">
        <f>IF(Tabla1[[#This Row],[Código_Actividad]]="","",'[5]Formulario PPGR1'!#REF!)</f>
        <v/>
      </c>
      <c r="D118" s="372" t="str">
        <f>IF(Tabla1[[#This Row],[Código_Actividad]]="","",'[5]Formulario PPGR1'!#REF!)</f>
        <v/>
      </c>
      <c r="E118" s="372" t="str">
        <f>IF(Tabla1[[#This Row],[Código_Actividad]]="","",'[5]Formulario PPGR1'!#REF!)</f>
        <v/>
      </c>
      <c r="F118" s="372" t="str">
        <f>IF(Tabla1[[#This Row],[Código_Actividad]]="","",'[5]Formulario PPGR1'!#REF!)</f>
        <v/>
      </c>
      <c r="G118" s="449"/>
      <c r="H118" s="368"/>
      <c r="I118" s="368"/>
      <c r="J118" s="367"/>
      <c r="K118" s="369"/>
      <c r="L118" s="370">
        <f>+Tabla1[[#This Row],[Precio Unitario]]*Tabla1[[#This Row],[Cantidad de Insumos]]</f>
        <v>0</v>
      </c>
      <c r="M118" s="371"/>
      <c r="N118" s="368"/>
      <c r="O118" s="357"/>
      <c r="P118" s="357"/>
    </row>
    <row r="119" spans="2:16" ht="12.75">
      <c r="B119" s="372" t="str">
        <f>IF(Tabla1[[#This Row],[Código_Actividad]]="","",CONCATENATE(Tabla1[[#This Row],[POA]],".",Tabla1[[#This Row],[SRS]],".",Tabla1[[#This Row],[AREA]],".",Tabla1[[#This Row],[TIPO]]))</f>
        <v/>
      </c>
      <c r="C119" s="372" t="str">
        <f>IF(Tabla1[[#This Row],[Código_Actividad]]="","",'[5]Formulario PPGR1'!#REF!)</f>
        <v/>
      </c>
      <c r="D119" s="372" t="str">
        <f>IF(Tabla1[[#This Row],[Código_Actividad]]="","",'[5]Formulario PPGR1'!#REF!)</f>
        <v/>
      </c>
      <c r="E119" s="372" t="str">
        <f>IF(Tabla1[[#This Row],[Código_Actividad]]="","",'[5]Formulario PPGR1'!#REF!)</f>
        <v/>
      </c>
      <c r="F119" s="372" t="str">
        <f>IF(Tabla1[[#This Row],[Código_Actividad]]="","",'[5]Formulario PPGR1'!#REF!)</f>
        <v/>
      </c>
      <c r="G119" s="449"/>
      <c r="H119" s="368"/>
      <c r="I119" s="368"/>
      <c r="J119" s="367"/>
      <c r="K119" s="369" t="str">
        <f>IFERROR(VLOOKUP(#REF!,#REF!,3,FALSE),"")</f>
        <v/>
      </c>
      <c r="L119" s="370" t="e">
        <f>+Tabla1[[#This Row],[Precio Unitario]]*Tabla1[[#This Row],[Cantidad de Insumos]]</f>
        <v>#VALUE!</v>
      </c>
      <c r="M119" s="371"/>
      <c r="N119" s="368"/>
      <c r="O119" s="357"/>
      <c r="P119" s="357"/>
    </row>
    <row r="120" spans="2:16" ht="12.75">
      <c r="B120" s="372" t="str">
        <f>IF(Tabla1[[#This Row],[Código_Actividad]]="","",CONCATENATE(Tabla1[[#This Row],[POA]],".",Tabla1[[#This Row],[SRS]],".",Tabla1[[#This Row],[AREA]],".",Tabla1[[#This Row],[TIPO]]))</f>
        <v/>
      </c>
      <c r="C120" s="372" t="str">
        <f>IF(Tabla1[[#This Row],[Código_Actividad]]="","",'[5]Formulario PPGR1'!#REF!)</f>
        <v/>
      </c>
      <c r="D120" s="372" t="str">
        <f>IF(Tabla1[[#This Row],[Código_Actividad]]="","",'[5]Formulario PPGR1'!#REF!)</f>
        <v/>
      </c>
      <c r="E120" s="372" t="str">
        <f>IF(Tabla1[[#This Row],[Código_Actividad]]="","",'[5]Formulario PPGR1'!#REF!)</f>
        <v/>
      </c>
      <c r="F120" s="372" t="str">
        <f>IF(Tabla1[[#This Row],[Código_Actividad]]="","",'[5]Formulario PPGR1'!#REF!)</f>
        <v/>
      </c>
      <c r="G120" s="449"/>
      <c r="H120" s="368"/>
      <c r="I120" s="368"/>
      <c r="J120" s="367">
        <v>2</v>
      </c>
      <c r="K120" s="369" t="str">
        <f>IFERROR(VLOOKUP(#REF!,#REF!,3,FALSE),"")</f>
        <v/>
      </c>
      <c r="L120" s="370" t="e">
        <f>+Tabla1[[#This Row],[Precio Unitario]]*Tabla1[[#This Row],[Cantidad de Insumos]]</f>
        <v>#VALUE!</v>
      </c>
      <c r="M120" s="371"/>
      <c r="N120" s="368"/>
      <c r="O120" s="357"/>
      <c r="P120" s="357"/>
    </row>
    <row r="121" spans="2:16" ht="12.75">
      <c r="B121" s="372" t="str">
        <f>IF(Tabla1[[#This Row],[Código_Actividad]]="","",CONCATENATE(Tabla1[[#This Row],[POA]],".",Tabla1[[#This Row],[SRS]],".",Tabla1[[#This Row],[AREA]],".",Tabla1[[#This Row],[TIPO]]))</f>
        <v/>
      </c>
      <c r="C121" s="372" t="str">
        <f>IF(Tabla1[[#This Row],[Código_Actividad]]="","",'[5]Formulario PPGR1'!#REF!)</f>
        <v/>
      </c>
      <c r="D121" s="372" t="str">
        <f>IF(Tabla1[[#This Row],[Código_Actividad]]="","",'[5]Formulario PPGR1'!#REF!)</f>
        <v/>
      </c>
      <c r="E121" s="372" t="str">
        <f>IF(Tabla1[[#This Row],[Código_Actividad]]="","",'[5]Formulario PPGR1'!#REF!)</f>
        <v/>
      </c>
      <c r="F121" s="372" t="str">
        <f>IF(Tabla1[[#This Row],[Código_Actividad]]="","",'[5]Formulario PPGR1'!#REF!)</f>
        <v/>
      </c>
      <c r="G121" s="367"/>
      <c r="H121" s="368"/>
      <c r="I121" s="368"/>
      <c r="J121" s="367">
        <v>5</v>
      </c>
      <c r="K121" s="369" t="str">
        <f>IFERROR(VLOOKUP(#REF!,#REF!,3,FALSE),"")</f>
        <v/>
      </c>
      <c r="L121" s="370" t="e">
        <f>+Tabla1[[#This Row],[Precio Unitario]]*Tabla1[[#This Row],[Cantidad de Insumos]]</f>
        <v>#VALUE!</v>
      </c>
      <c r="M121" s="371"/>
      <c r="N121" s="368"/>
      <c r="O121" s="357"/>
      <c r="P121" s="357"/>
    </row>
    <row r="122" spans="2:16" ht="12.75">
      <c r="B122" s="372" t="str">
        <f>IF(Tabla1[[#This Row],[Código_Actividad]]="","",CONCATENATE(Tabla1[[#This Row],[POA]],".",Tabla1[[#This Row],[SRS]],".",Tabla1[[#This Row],[AREA]],".",Tabla1[[#This Row],[TIPO]]))</f>
        <v/>
      </c>
      <c r="C122" s="372" t="str">
        <f>IF(Tabla1[[#This Row],[Código_Actividad]]="","",'[5]Formulario PPGR1'!#REF!)</f>
        <v/>
      </c>
      <c r="D122" s="372" t="str">
        <f>IF(Tabla1[[#This Row],[Código_Actividad]]="","",'[5]Formulario PPGR1'!#REF!)</f>
        <v/>
      </c>
      <c r="E122" s="372" t="str">
        <f>IF(Tabla1[[#This Row],[Código_Actividad]]="","",'[5]Formulario PPGR1'!#REF!)</f>
        <v/>
      </c>
      <c r="F122" s="372" t="str">
        <f>IF(Tabla1[[#This Row],[Código_Actividad]]="","",'[5]Formulario PPGR1'!#REF!)</f>
        <v/>
      </c>
      <c r="G122" s="367"/>
      <c r="H122" s="368"/>
      <c r="I122" s="368"/>
      <c r="J122" s="367"/>
      <c r="K122" s="369" t="str">
        <f>IFERROR(VLOOKUP(#REF!,#REF!,3,FALSE),"")</f>
        <v/>
      </c>
      <c r="L122" s="370" t="e">
        <f>+Tabla1[[#This Row],[Precio Unitario]]*Tabla1[[#This Row],[Cantidad de Insumos]]</f>
        <v>#VALUE!</v>
      </c>
      <c r="M122" s="371"/>
      <c r="N122" s="368"/>
      <c r="O122" s="357"/>
      <c r="P122" s="357"/>
    </row>
    <row r="123" spans="2:16" ht="12.75">
      <c r="B123" s="372" t="str">
        <f>IF(Tabla1[[#This Row],[Código_Actividad]]="","",CONCATENATE(Tabla1[[#This Row],[POA]],".",Tabla1[[#This Row],[SRS]],".",Tabla1[[#This Row],[AREA]],".",Tabla1[[#This Row],[TIPO]]))</f>
        <v/>
      </c>
      <c r="C123" s="372" t="str">
        <f>IF(Tabla1[[#This Row],[Código_Actividad]]="","",'[5]Formulario PPGR1'!#REF!)</f>
        <v/>
      </c>
      <c r="D123" s="372" t="str">
        <f>IF(Tabla1[[#This Row],[Código_Actividad]]="","",'[5]Formulario PPGR1'!#REF!)</f>
        <v/>
      </c>
      <c r="E123" s="372" t="str">
        <f>IF(Tabla1[[#This Row],[Código_Actividad]]="","",'[5]Formulario PPGR1'!#REF!)</f>
        <v/>
      </c>
      <c r="F123" s="372" t="str">
        <f>IF(Tabla1[[#This Row],[Código_Actividad]]="","",'[5]Formulario PPGR1'!#REF!)</f>
        <v/>
      </c>
      <c r="G123" s="367"/>
      <c r="H123" s="368"/>
      <c r="I123" s="368"/>
      <c r="J123" s="367">
        <v>6</v>
      </c>
      <c r="K123" s="369" t="str">
        <f>IFERROR(VLOOKUP(#REF!,#REF!,3,FALSE),"")</f>
        <v/>
      </c>
      <c r="L123" s="370" t="e">
        <f>+Tabla1[[#This Row],[Precio Unitario]]*Tabla1[[#This Row],[Cantidad de Insumos]]</f>
        <v>#VALUE!</v>
      </c>
      <c r="M123" s="371"/>
      <c r="N123" s="368"/>
      <c r="O123" s="357"/>
      <c r="P123" s="357"/>
    </row>
    <row r="124" spans="2:16" ht="12.75">
      <c r="B124" s="372" t="str">
        <f>IF(Tabla1[[#This Row],[Código_Actividad]]="","",CONCATENATE(Tabla1[[#This Row],[POA]],".",Tabla1[[#This Row],[SRS]],".",Tabla1[[#This Row],[AREA]],".",Tabla1[[#This Row],[TIPO]]))</f>
        <v/>
      </c>
      <c r="C124" s="372" t="str">
        <f>IF(Tabla1[[#This Row],[Código_Actividad]]="","",'[5]Formulario PPGR1'!#REF!)</f>
        <v/>
      </c>
      <c r="D124" s="372" t="str">
        <f>IF(Tabla1[[#This Row],[Código_Actividad]]="","",'[5]Formulario PPGR1'!#REF!)</f>
        <v/>
      </c>
      <c r="E124" s="372" t="str">
        <f>IF(Tabla1[[#This Row],[Código_Actividad]]="","",'[5]Formulario PPGR1'!#REF!)</f>
        <v/>
      </c>
      <c r="F124" s="372" t="str">
        <f>IF(Tabla1[[#This Row],[Código_Actividad]]="","",'[5]Formulario PPGR1'!#REF!)</f>
        <v/>
      </c>
      <c r="G124" s="367"/>
      <c r="H124" s="368"/>
      <c r="I124" s="368"/>
      <c r="J124" s="367">
        <v>1</v>
      </c>
      <c r="K124" s="369" t="str">
        <f>IFERROR(VLOOKUP(#REF!,#REF!,3,FALSE),"")</f>
        <v/>
      </c>
      <c r="L124" s="370" t="e">
        <f>+Tabla1[[#This Row],[Precio Unitario]]*Tabla1[[#This Row],[Cantidad de Insumos]]</f>
        <v>#VALUE!</v>
      </c>
      <c r="M124" s="371"/>
      <c r="N124" s="368"/>
      <c r="O124" s="357"/>
      <c r="P124" s="357"/>
    </row>
    <row r="125" spans="2:16" ht="12.75">
      <c r="B125" s="372" t="str">
        <f>IF(Tabla1[[#This Row],[Código_Actividad]]="","",CONCATENATE(Tabla1[[#This Row],[POA]],".",Tabla1[[#This Row],[SRS]],".",Tabla1[[#This Row],[AREA]],".",Tabla1[[#This Row],[TIPO]]))</f>
        <v/>
      </c>
      <c r="C125" s="372" t="str">
        <f>IF(Tabla1[[#This Row],[Código_Actividad]]="","",'[5]Formulario PPGR1'!#REF!)</f>
        <v/>
      </c>
      <c r="D125" s="372" t="str">
        <f>IF(Tabla1[[#This Row],[Código_Actividad]]="","",'[5]Formulario PPGR1'!#REF!)</f>
        <v/>
      </c>
      <c r="E125" s="372" t="str">
        <f>IF(Tabla1[[#This Row],[Código_Actividad]]="","",'[5]Formulario PPGR1'!#REF!)</f>
        <v/>
      </c>
      <c r="F125" s="372" t="str">
        <f>IF(Tabla1[[#This Row],[Código_Actividad]]="","",'[5]Formulario PPGR1'!#REF!)</f>
        <v/>
      </c>
      <c r="G125" s="367"/>
      <c r="H125" s="368"/>
      <c r="I125" s="368"/>
      <c r="J125" s="367">
        <v>4</v>
      </c>
      <c r="K125" s="369" t="str">
        <f>IFERROR(VLOOKUP(#REF!,#REF!,3,FALSE),"")</f>
        <v/>
      </c>
      <c r="L125" s="370" t="e">
        <f>+Tabla1[[#This Row],[Precio Unitario]]*Tabla1[[#This Row],[Cantidad de Insumos]]</f>
        <v>#VALUE!</v>
      </c>
      <c r="M125" s="371"/>
      <c r="N125" s="368"/>
      <c r="O125" s="357"/>
      <c r="P125" s="357"/>
    </row>
    <row r="126" spans="2:16" ht="12.75">
      <c r="B126" s="372" t="str">
        <f>IF(Tabla1[[#This Row],[Código_Actividad]]="","",CONCATENATE(Tabla1[[#This Row],[POA]],".",Tabla1[[#This Row],[SRS]],".",Tabla1[[#This Row],[AREA]],".",Tabla1[[#This Row],[TIPO]]))</f>
        <v/>
      </c>
      <c r="C126" s="372" t="str">
        <f>IF(Tabla1[[#This Row],[Código_Actividad]]="","",'[5]Formulario PPGR1'!#REF!)</f>
        <v/>
      </c>
      <c r="D126" s="372" t="str">
        <f>IF(Tabla1[[#This Row],[Código_Actividad]]="","",'[5]Formulario PPGR1'!#REF!)</f>
        <v/>
      </c>
      <c r="E126" s="372" t="str">
        <f>IF(Tabla1[[#This Row],[Código_Actividad]]="","",'[5]Formulario PPGR1'!#REF!)</f>
        <v/>
      </c>
      <c r="F126" s="372" t="str">
        <f>IF(Tabla1[[#This Row],[Código_Actividad]]="","",'[5]Formulario PPGR1'!#REF!)</f>
        <v/>
      </c>
      <c r="G126" s="367"/>
      <c r="H126" s="368"/>
      <c r="I126" s="368"/>
      <c r="J126" s="367">
        <v>1</v>
      </c>
      <c r="K126" s="369" t="str">
        <f>IFERROR(VLOOKUP(#REF!,#REF!,3,FALSE),"")</f>
        <v/>
      </c>
      <c r="L126" s="370" t="e">
        <f>+Tabla1[[#This Row],[Precio Unitario]]*Tabla1[[#This Row],[Cantidad de Insumos]]</f>
        <v>#VALUE!</v>
      </c>
      <c r="M126" s="371"/>
      <c r="N126" s="368"/>
      <c r="O126" s="357"/>
      <c r="P126" s="357"/>
    </row>
    <row r="127" spans="2:16" ht="12.75">
      <c r="B127" s="372" t="str">
        <f>IF(Tabla1[[#This Row],[Código_Actividad]]="","",CONCATENATE(Tabla1[[#This Row],[POA]],".",Tabla1[[#This Row],[SRS]],".",Tabla1[[#This Row],[AREA]],".",Tabla1[[#This Row],[TIPO]]))</f>
        <v/>
      </c>
      <c r="C127" s="372" t="str">
        <f>IF(Tabla1[[#This Row],[Código_Actividad]]="","",'[5]Formulario PPGR1'!#REF!)</f>
        <v/>
      </c>
      <c r="D127" s="372" t="str">
        <f>IF(Tabla1[[#This Row],[Código_Actividad]]="","",'[5]Formulario PPGR1'!#REF!)</f>
        <v/>
      </c>
      <c r="E127" s="372" t="str">
        <f>IF(Tabla1[[#This Row],[Código_Actividad]]="","",'[5]Formulario PPGR1'!#REF!)</f>
        <v/>
      </c>
      <c r="F127" s="372" t="str">
        <f>IF(Tabla1[[#This Row],[Código_Actividad]]="","",'[5]Formulario PPGR1'!#REF!)</f>
        <v/>
      </c>
      <c r="G127" s="367"/>
      <c r="H127" s="368"/>
      <c r="I127" s="368"/>
      <c r="J127" s="367"/>
      <c r="K127" s="369" t="str">
        <f>IFERROR(VLOOKUP(#REF!,#REF!,3,FALSE),"")</f>
        <v/>
      </c>
      <c r="L127" s="370" t="e">
        <f>+Tabla1[[#This Row],[Precio Unitario]]*Tabla1[[#This Row],[Cantidad de Insumos]]</f>
        <v>#VALUE!</v>
      </c>
      <c r="M127" s="371"/>
      <c r="N127" s="368"/>
      <c r="O127" s="357"/>
      <c r="P127" s="357"/>
    </row>
    <row r="128" spans="2:16" ht="12.75">
      <c r="B128" s="372" t="str">
        <f>IF(Tabla1[[#This Row],[Código_Actividad]]="","",CONCATENATE(Tabla1[[#This Row],[POA]],".",Tabla1[[#This Row],[SRS]],".",Tabla1[[#This Row],[AREA]],".",Tabla1[[#This Row],[TIPO]]))</f>
        <v/>
      </c>
      <c r="C128" s="372" t="str">
        <f>IF(Tabla1[[#This Row],[Código_Actividad]]="","",'[5]Formulario PPGR1'!#REF!)</f>
        <v/>
      </c>
      <c r="D128" s="372" t="str">
        <f>IF(Tabla1[[#This Row],[Código_Actividad]]="","",'[5]Formulario PPGR1'!#REF!)</f>
        <v/>
      </c>
      <c r="E128" s="372" t="str">
        <f>IF(Tabla1[[#This Row],[Código_Actividad]]="","",'[5]Formulario PPGR1'!#REF!)</f>
        <v/>
      </c>
      <c r="F128" s="372" t="str">
        <f>IF(Tabla1[[#This Row],[Código_Actividad]]="","",'[5]Formulario PPGR1'!#REF!)</f>
        <v/>
      </c>
      <c r="G128" s="367"/>
      <c r="H128" s="368"/>
      <c r="I128" s="368"/>
      <c r="J128" s="367">
        <v>10</v>
      </c>
      <c r="K128" s="369"/>
      <c r="L128" s="370">
        <f>+Tabla1[[#This Row],[Precio Unitario]]*Tabla1[[#This Row],[Cantidad de Insumos]]</f>
        <v>0</v>
      </c>
      <c r="M128" s="371"/>
      <c r="N128" s="368"/>
      <c r="O128" s="357"/>
      <c r="P128" s="357"/>
    </row>
    <row r="129" spans="2:16" ht="12.75">
      <c r="B129" s="372" t="str">
        <f>IF(Tabla1[[#This Row],[Código_Actividad]]="","",CONCATENATE(Tabla1[[#This Row],[POA]],".",Tabla1[[#This Row],[SRS]],".",Tabla1[[#This Row],[AREA]],".",Tabla1[[#This Row],[TIPO]]))</f>
        <v/>
      </c>
      <c r="C129" s="372" t="str">
        <f>IF(Tabla1[[#This Row],[Código_Actividad]]="","",'[5]Formulario PPGR1'!#REF!)</f>
        <v/>
      </c>
      <c r="D129" s="372" t="str">
        <f>IF(Tabla1[[#This Row],[Código_Actividad]]="","",'[5]Formulario PPGR1'!#REF!)</f>
        <v/>
      </c>
      <c r="E129" s="372" t="str">
        <f>IF(Tabla1[[#This Row],[Código_Actividad]]="","",'[5]Formulario PPGR1'!#REF!)</f>
        <v/>
      </c>
      <c r="F129" s="372" t="str">
        <f>IF(Tabla1[[#This Row],[Código_Actividad]]="","",'[5]Formulario PPGR1'!#REF!)</f>
        <v/>
      </c>
      <c r="G129" s="367"/>
      <c r="H129" s="368"/>
      <c r="I129" s="368"/>
      <c r="J129" s="367">
        <v>20</v>
      </c>
      <c r="K129" s="369"/>
      <c r="L129" s="370">
        <f>+Tabla1[[#This Row],[Precio Unitario]]*Tabla1[[#This Row],[Cantidad de Insumos]]</f>
        <v>0</v>
      </c>
      <c r="M129" s="371"/>
      <c r="N129" s="368"/>
      <c r="O129" s="357"/>
      <c r="P129" s="357"/>
    </row>
    <row r="130" spans="2:16" ht="12.75">
      <c r="B130" s="372" t="str">
        <f>IF(Tabla1[[#This Row],[Código_Actividad]]="","",CONCATENATE(Tabla1[[#This Row],[POA]],".",Tabla1[[#This Row],[SRS]],".",Tabla1[[#This Row],[AREA]],".",Tabla1[[#This Row],[TIPO]]))</f>
        <v/>
      </c>
      <c r="C130" s="372" t="str">
        <f>IF(Tabla1[[#This Row],[Código_Actividad]]="","",'[5]Formulario PPGR1'!#REF!)</f>
        <v/>
      </c>
      <c r="D130" s="372" t="str">
        <f>IF(Tabla1[[#This Row],[Código_Actividad]]="","",'[5]Formulario PPGR1'!#REF!)</f>
        <v/>
      </c>
      <c r="E130" s="372" t="str">
        <f>IF(Tabla1[[#This Row],[Código_Actividad]]="","",'[5]Formulario PPGR1'!#REF!)</f>
        <v/>
      </c>
      <c r="F130" s="372" t="str">
        <f>IF(Tabla1[[#This Row],[Código_Actividad]]="","",'[5]Formulario PPGR1'!#REF!)</f>
        <v/>
      </c>
      <c r="G130" s="367"/>
      <c r="H130" s="368"/>
      <c r="I130" s="368"/>
      <c r="J130" s="367">
        <v>1</v>
      </c>
      <c r="K130" s="369"/>
      <c r="L130" s="370">
        <f>+Tabla1[[#This Row],[Precio Unitario]]*Tabla1[[#This Row],[Cantidad de Insumos]]</f>
        <v>0</v>
      </c>
      <c r="M130" s="371"/>
      <c r="N130" s="368"/>
      <c r="O130" s="357"/>
      <c r="P130" s="357"/>
    </row>
    <row r="131" spans="2:16" s="400" customFormat="1" ht="12.75">
      <c r="B131" s="372" t="str">
        <f>IF(Tabla1[[#This Row],[Código_Actividad]]="","",CONCATENATE(Tabla1[[#This Row],[POA]],".",Tabla1[[#This Row],[SRS]],".",Tabla1[[#This Row],[AREA]],".",Tabla1[[#This Row],[TIPO]]))</f>
        <v/>
      </c>
      <c r="C131" s="372" t="str">
        <f>IF(Tabla1[[#This Row],[Código_Actividad]]="","",'[5]Formulario PPGR1'!#REF!)</f>
        <v/>
      </c>
      <c r="D131" s="372" t="str">
        <f>IF(Tabla1[[#This Row],[Código_Actividad]]="","",'[5]Formulario PPGR1'!#REF!)</f>
        <v/>
      </c>
      <c r="E131" s="372" t="str">
        <f>IF(Tabla1[[#This Row],[Código_Actividad]]="","",'[5]Formulario PPGR1'!#REF!)</f>
        <v/>
      </c>
      <c r="F131" s="372" t="str">
        <f>IF(Tabla1[[#This Row],[Código_Actividad]]="","",'[5]Formulario PPGR1'!#REF!)</f>
        <v/>
      </c>
      <c r="G131" s="367"/>
      <c r="H131" s="368"/>
      <c r="I131" s="368"/>
      <c r="J131" s="367">
        <v>3</v>
      </c>
      <c r="K131" s="369"/>
      <c r="L131" s="370">
        <f>+Tabla1[[#This Row],[Precio Unitario]]*Tabla1[[#This Row],[Cantidad de Insumos]]</f>
        <v>0</v>
      </c>
      <c r="M131" s="371"/>
      <c r="N131" s="368"/>
      <c r="O131" s="402"/>
      <c r="P131" s="402"/>
    </row>
    <row r="132" spans="2:16" s="455" customFormat="1" ht="12.75">
      <c r="B132" s="372" t="str">
        <f>IF(Tabla1[[#This Row],[Código_Actividad]]="","",CONCATENATE(Tabla1[[#This Row],[POA]],".",Tabla1[[#This Row],[SRS]],".",Tabla1[[#This Row],[AREA]],".",Tabla1[[#This Row],[TIPO]]))</f>
        <v/>
      </c>
      <c r="C132" s="372" t="str">
        <f>IF(Tabla1[[#This Row],[Código_Actividad]]="","",'[5]Formulario PPGR1'!#REF!)</f>
        <v/>
      </c>
      <c r="D132" s="372" t="str">
        <f>IF(Tabla1[[#This Row],[Código_Actividad]]="","",'[5]Formulario PPGR1'!#REF!)</f>
        <v/>
      </c>
      <c r="E132" s="372" t="str">
        <f>IF(Tabla1[[#This Row],[Código_Actividad]]="","",'[5]Formulario PPGR1'!#REF!)</f>
        <v/>
      </c>
      <c r="F132" s="372" t="str">
        <f>IF(Tabla1[[#This Row],[Código_Actividad]]="","",'[5]Formulario PPGR1'!#REF!)</f>
        <v/>
      </c>
      <c r="G132" s="367"/>
      <c r="H132" s="368"/>
      <c r="I132" s="368"/>
      <c r="J132" s="367"/>
      <c r="K132" s="369" t="str">
        <f>IFERROR(VLOOKUP(#REF!,#REF!,3,FALSE),"")</f>
        <v/>
      </c>
      <c r="L132" s="370" t="e">
        <f>+Tabla1[[#This Row],[Precio Unitario]]*Tabla1[[#This Row],[Cantidad de Insumos]]</f>
        <v>#VALUE!</v>
      </c>
      <c r="M132" s="371"/>
      <c r="N132" s="368"/>
      <c r="O132" s="456"/>
      <c r="P132" s="456"/>
    </row>
    <row r="133" spans="2:16" ht="12.75">
      <c r="B133" s="372" t="str">
        <f>IF(Tabla1[[#This Row],[Código_Actividad]]="","",CONCATENATE(Tabla1[[#This Row],[POA]],".",Tabla1[[#This Row],[SRS]],".",Tabla1[[#This Row],[AREA]],".",Tabla1[[#This Row],[TIPO]]))</f>
        <v/>
      </c>
      <c r="C133" s="372" t="str">
        <f>IF(Tabla1[[#This Row],[Código_Actividad]]="","",'[5]Formulario PPGR1'!#REF!)</f>
        <v/>
      </c>
      <c r="D133" s="372" t="str">
        <f>IF(Tabla1[[#This Row],[Código_Actividad]]="","",'[5]Formulario PPGR1'!#REF!)</f>
        <v/>
      </c>
      <c r="E133" s="372" t="str">
        <f>IF(Tabla1[[#This Row],[Código_Actividad]]="","",'[5]Formulario PPGR1'!#REF!)</f>
        <v/>
      </c>
      <c r="F133" s="372" t="str">
        <f>IF(Tabla1[[#This Row],[Código_Actividad]]="","",'[5]Formulario PPGR1'!#REF!)</f>
        <v/>
      </c>
      <c r="G133" s="367"/>
      <c r="H133" s="368"/>
      <c r="I133" s="368"/>
      <c r="J133" s="367">
        <v>10</v>
      </c>
      <c r="K133" s="369"/>
      <c r="L133" s="370">
        <f>+Tabla1[[#This Row],[Precio Unitario]]*Tabla1[[#This Row],[Cantidad de Insumos]]</f>
        <v>0</v>
      </c>
      <c r="M133" s="371"/>
      <c r="N133" s="368"/>
      <c r="O133" s="357"/>
      <c r="P133" s="357"/>
    </row>
    <row r="134" spans="2:16" ht="12.75">
      <c r="B134" s="372" t="str">
        <f>IF(Tabla1[[#This Row],[Código_Actividad]]="","",CONCATENATE(Tabla1[[#This Row],[POA]],".",Tabla1[[#This Row],[SRS]],".",Tabla1[[#This Row],[AREA]],".",Tabla1[[#This Row],[TIPO]]))</f>
        <v/>
      </c>
      <c r="C134" s="372" t="str">
        <f>IF(Tabla1[[#This Row],[Código_Actividad]]="","",'[5]Formulario PPGR1'!#REF!)</f>
        <v/>
      </c>
      <c r="D134" s="372" t="str">
        <f>IF(Tabla1[[#This Row],[Código_Actividad]]="","",'[5]Formulario PPGR1'!#REF!)</f>
        <v/>
      </c>
      <c r="E134" s="372" t="str">
        <f>IF(Tabla1[[#This Row],[Código_Actividad]]="","",'[5]Formulario PPGR1'!#REF!)</f>
        <v/>
      </c>
      <c r="F134" s="372" t="str">
        <f>IF(Tabla1[[#This Row],[Código_Actividad]]="","",'[5]Formulario PPGR1'!#REF!)</f>
        <v/>
      </c>
      <c r="G134" s="367"/>
      <c r="H134" s="368"/>
      <c r="I134" s="368"/>
      <c r="J134" s="367">
        <v>4</v>
      </c>
      <c r="K134" s="369"/>
      <c r="L134" s="370">
        <f>+Tabla1[[#This Row],[Precio Unitario]]*Tabla1[[#This Row],[Cantidad de Insumos]]</f>
        <v>0</v>
      </c>
      <c r="M134" s="371"/>
      <c r="N134" s="368"/>
      <c r="O134" s="357"/>
      <c r="P134" s="357"/>
    </row>
    <row r="135" spans="2:16" ht="12.75">
      <c r="B135" s="372" t="str">
        <f>IF(Tabla1[[#This Row],[Código_Actividad]]="","",CONCATENATE(Tabla1[[#This Row],[POA]],".",Tabla1[[#This Row],[SRS]],".",Tabla1[[#This Row],[AREA]],".",Tabla1[[#This Row],[TIPO]]))</f>
        <v/>
      </c>
      <c r="C135" s="372" t="str">
        <f>IF(Tabla1[[#This Row],[Código_Actividad]]="","",'[5]Formulario PPGR1'!#REF!)</f>
        <v/>
      </c>
      <c r="D135" s="372" t="str">
        <f>IF(Tabla1[[#This Row],[Código_Actividad]]="","",'[5]Formulario PPGR1'!#REF!)</f>
        <v/>
      </c>
      <c r="E135" s="372" t="str">
        <f>IF(Tabla1[[#This Row],[Código_Actividad]]="","",'[5]Formulario PPGR1'!#REF!)</f>
        <v/>
      </c>
      <c r="F135" s="372" t="str">
        <f>IF(Tabla1[[#This Row],[Código_Actividad]]="","",'[5]Formulario PPGR1'!#REF!)</f>
        <v/>
      </c>
      <c r="G135" s="367"/>
      <c r="H135" s="368"/>
      <c r="I135" s="368"/>
      <c r="J135" s="367">
        <v>6</v>
      </c>
      <c r="K135" s="369"/>
      <c r="L135" s="370">
        <f>+Tabla1[[#This Row],[Precio Unitario]]*Tabla1[[#This Row],[Cantidad de Insumos]]</f>
        <v>0</v>
      </c>
      <c r="M135" s="371"/>
      <c r="N135" s="368"/>
      <c r="O135" s="357"/>
      <c r="P135" s="357"/>
    </row>
    <row r="136" spans="2:16" ht="12.75">
      <c r="B136" s="372" t="str">
        <f>IF(Tabla1[[#This Row],[Código_Actividad]]="","",CONCATENATE(Tabla1[[#This Row],[POA]],".",Tabla1[[#This Row],[SRS]],".",Tabla1[[#This Row],[AREA]],".",Tabla1[[#This Row],[TIPO]]))</f>
        <v/>
      </c>
      <c r="C136" s="372" t="str">
        <f>IF(Tabla1[[#This Row],[Código_Actividad]]="","",'[5]Formulario PPGR1'!#REF!)</f>
        <v/>
      </c>
      <c r="D136" s="372" t="str">
        <f>IF(Tabla1[[#This Row],[Código_Actividad]]="","",'[5]Formulario PPGR1'!#REF!)</f>
        <v/>
      </c>
      <c r="E136" s="372" t="str">
        <f>IF(Tabla1[[#This Row],[Código_Actividad]]="","",'[5]Formulario PPGR1'!#REF!)</f>
        <v/>
      </c>
      <c r="F136" s="372" t="str">
        <f>IF(Tabla1[[#This Row],[Código_Actividad]]="","",'[5]Formulario PPGR1'!#REF!)</f>
        <v/>
      </c>
      <c r="G136" s="367"/>
      <c r="H136" s="368"/>
      <c r="I136" s="368"/>
      <c r="J136" s="367">
        <v>6</v>
      </c>
      <c r="K136" s="369"/>
      <c r="L136" s="370">
        <f>+Tabla1[[#This Row],[Precio Unitario]]*Tabla1[[#This Row],[Cantidad de Insumos]]</f>
        <v>0</v>
      </c>
      <c r="M136" s="371"/>
      <c r="N136" s="368"/>
      <c r="O136" s="357"/>
      <c r="P136" s="357"/>
    </row>
    <row r="137" spans="2:16" ht="12.75">
      <c r="B137" s="372" t="str">
        <f>IF(Tabla1[[#This Row],[Código_Actividad]]="","",CONCATENATE(Tabla1[[#This Row],[POA]],".",Tabla1[[#This Row],[SRS]],".",Tabla1[[#This Row],[AREA]],".",Tabla1[[#This Row],[TIPO]]))</f>
        <v/>
      </c>
      <c r="C137" s="372" t="str">
        <f>IF(Tabla1[[#This Row],[Código_Actividad]]="","",'[5]Formulario PPGR1'!#REF!)</f>
        <v/>
      </c>
      <c r="D137" s="372" t="str">
        <f>IF(Tabla1[[#This Row],[Código_Actividad]]="","",'[5]Formulario PPGR1'!#REF!)</f>
        <v/>
      </c>
      <c r="E137" s="372" t="str">
        <f>IF(Tabla1[[#This Row],[Código_Actividad]]="","",'[5]Formulario PPGR1'!#REF!)</f>
        <v/>
      </c>
      <c r="F137" s="372" t="str">
        <f>IF(Tabla1[[#This Row],[Código_Actividad]]="","",'[5]Formulario PPGR1'!#REF!)</f>
        <v/>
      </c>
      <c r="G137" s="367"/>
      <c r="H137" s="368"/>
      <c r="I137" s="368"/>
      <c r="J137" s="367">
        <v>4</v>
      </c>
      <c r="K137" s="369"/>
      <c r="L137" s="370">
        <f>+Tabla1[[#This Row],[Precio Unitario]]*Tabla1[[#This Row],[Cantidad de Insumos]]</f>
        <v>0</v>
      </c>
      <c r="M137" s="371"/>
      <c r="N137" s="368"/>
      <c r="O137" s="357"/>
      <c r="P137" s="357"/>
    </row>
    <row r="138" spans="2:16" ht="12.75">
      <c r="B138" s="372" t="str">
        <f>IF(Tabla1[[#This Row],[Código_Actividad]]="","",CONCATENATE(Tabla1[[#This Row],[POA]],".",Tabla1[[#This Row],[SRS]],".",Tabla1[[#This Row],[AREA]],".",Tabla1[[#This Row],[TIPO]]))</f>
        <v/>
      </c>
      <c r="C138" s="372" t="str">
        <f>IF(Tabla1[[#This Row],[Código_Actividad]]="","",'[5]Formulario PPGR1'!#REF!)</f>
        <v/>
      </c>
      <c r="D138" s="372" t="str">
        <f>IF(Tabla1[[#This Row],[Código_Actividad]]="","",'[5]Formulario PPGR1'!#REF!)</f>
        <v/>
      </c>
      <c r="E138" s="372" t="str">
        <f>IF(Tabla1[[#This Row],[Código_Actividad]]="","",'[5]Formulario PPGR1'!#REF!)</f>
        <v/>
      </c>
      <c r="F138" s="372" t="str">
        <f>IF(Tabla1[[#This Row],[Código_Actividad]]="","",'[5]Formulario PPGR1'!#REF!)</f>
        <v/>
      </c>
      <c r="G138" s="367"/>
      <c r="H138" s="368"/>
      <c r="I138" s="368"/>
      <c r="J138" s="367">
        <v>2</v>
      </c>
      <c r="K138" s="369"/>
      <c r="L138" s="370">
        <f>+Tabla1[[#This Row],[Precio Unitario]]*Tabla1[[#This Row],[Cantidad de Insumos]]</f>
        <v>0</v>
      </c>
      <c r="M138" s="371"/>
      <c r="N138" s="368"/>
      <c r="O138" s="357"/>
      <c r="P138" s="357"/>
    </row>
    <row r="139" spans="2:16" ht="12.75">
      <c r="B139" s="372" t="str">
        <f>IF(Tabla1[[#This Row],[Código_Actividad]]="","",CONCATENATE(Tabla1[[#This Row],[POA]],".",Tabla1[[#This Row],[SRS]],".",Tabla1[[#This Row],[AREA]],".",Tabla1[[#This Row],[TIPO]]))</f>
        <v/>
      </c>
      <c r="C139" s="372" t="str">
        <f>IF(Tabla1[[#This Row],[Código_Actividad]]="","",'[5]Formulario PPGR1'!#REF!)</f>
        <v/>
      </c>
      <c r="D139" s="372" t="str">
        <f>IF(Tabla1[[#This Row],[Código_Actividad]]="","",'[5]Formulario PPGR1'!#REF!)</f>
        <v/>
      </c>
      <c r="E139" s="372" t="str">
        <f>IF(Tabla1[[#This Row],[Código_Actividad]]="","",'[5]Formulario PPGR1'!#REF!)</f>
        <v/>
      </c>
      <c r="F139" s="372" t="str">
        <f>IF(Tabla1[[#This Row],[Código_Actividad]]="","",'[5]Formulario PPGR1'!#REF!)</f>
        <v/>
      </c>
      <c r="G139" s="367"/>
      <c r="H139" s="368"/>
      <c r="I139" s="368"/>
      <c r="J139" s="367">
        <v>1</v>
      </c>
      <c r="K139" s="369"/>
      <c r="L139" s="370">
        <f>+Tabla1[[#This Row],[Precio Unitario]]*Tabla1[[#This Row],[Cantidad de Insumos]]</f>
        <v>0</v>
      </c>
      <c r="M139" s="371"/>
      <c r="N139" s="368"/>
      <c r="O139" s="357"/>
      <c r="P139" s="357"/>
    </row>
    <row r="140" spans="2:16" ht="12.75">
      <c r="B140" s="372" t="str">
        <f>IF(Tabla1[[#This Row],[Código_Actividad]]="","",CONCATENATE(Tabla1[[#This Row],[POA]],".",Tabla1[[#This Row],[SRS]],".",Tabla1[[#This Row],[AREA]],".",Tabla1[[#This Row],[TIPO]]))</f>
        <v/>
      </c>
      <c r="C140" s="372" t="str">
        <f>IF(Tabla1[[#This Row],[Código_Actividad]]="","",'[5]Formulario PPGR1'!#REF!)</f>
        <v/>
      </c>
      <c r="D140" s="372" t="str">
        <f>IF(Tabla1[[#This Row],[Código_Actividad]]="","",'[5]Formulario PPGR1'!#REF!)</f>
        <v/>
      </c>
      <c r="E140" s="372" t="str">
        <f>IF(Tabla1[[#This Row],[Código_Actividad]]="","",'[5]Formulario PPGR1'!#REF!)</f>
        <v/>
      </c>
      <c r="F140" s="372" t="str">
        <f>IF(Tabla1[[#This Row],[Código_Actividad]]="","",'[5]Formulario PPGR1'!#REF!)</f>
        <v/>
      </c>
      <c r="G140" s="367"/>
      <c r="H140" s="368"/>
      <c r="I140" s="368"/>
      <c r="J140" s="367">
        <v>1</v>
      </c>
      <c r="K140" s="369"/>
      <c r="L140" s="370">
        <f>+Tabla1[[#This Row],[Precio Unitario]]*Tabla1[[#This Row],[Cantidad de Insumos]]</f>
        <v>0</v>
      </c>
      <c r="M140" s="371"/>
      <c r="N140" s="368"/>
      <c r="O140" s="357"/>
      <c r="P140" s="357"/>
    </row>
    <row r="141" spans="2:16" ht="12.75">
      <c r="B141" s="372" t="str">
        <f>IF(Tabla1[[#This Row],[Código_Actividad]]="","",CONCATENATE(Tabla1[[#This Row],[POA]],".",Tabla1[[#This Row],[SRS]],".",Tabla1[[#This Row],[AREA]],".",Tabla1[[#This Row],[TIPO]]))</f>
        <v/>
      </c>
      <c r="C141" s="372" t="str">
        <f>IF(Tabla1[[#This Row],[Código_Actividad]]="","",'[5]Formulario PPGR1'!#REF!)</f>
        <v/>
      </c>
      <c r="D141" s="372" t="str">
        <f>IF(Tabla1[[#This Row],[Código_Actividad]]="","",'[5]Formulario PPGR1'!#REF!)</f>
        <v/>
      </c>
      <c r="E141" s="372" t="str">
        <f>IF(Tabla1[[#This Row],[Código_Actividad]]="","",'[5]Formulario PPGR1'!#REF!)</f>
        <v/>
      </c>
      <c r="F141" s="372" t="str">
        <f>IF(Tabla1[[#This Row],[Código_Actividad]]="","",'[5]Formulario PPGR1'!#REF!)</f>
        <v/>
      </c>
      <c r="G141" s="367"/>
      <c r="H141" s="368"/>
      <c r="I141" s="368"/>
      <c r="J141" s="367">
        <v>2</v>
      </c>
      <c r="K141" s="369"/>
      <c r="L141" s="370">
        <f>+Tabla1[[#This Row],[Precio Unitario]]*Tabla1[[#This Row],[Cantidad de Insumos]]</f>
        <v>0</v>
      </c>
      <c r="M141" s="371"/>
      <c r="N141" s="368"/>
      <c r="O141" s="357"/>
      <c r="P141" s="357"/>
    </row>
    <row r="142" spans="2:16" ht="12.75">
      <c r="B142" s="372" t="str">
        <f>IF(Tabla1[[#This Row],[Código_Actividad]]="","",CONCATENATE(Tabla1[[#This Row],[POA]],".",Tabla1[[#This Row],[SRS]],".",Tabla1[[#This Row],[AREA]],".",Tabla1[[#This Row],[TIPO]]))</f>
        <v/>
      </c>
      <c r="C142" s="372" t="str">
        <f>IF(Tabla1[[#This Row],[Código_Actividad]]="","",'[5]Formulario PPGR1'!#REF!)</f>
        <v/>
      </c>
      <c r="D142" s="372" t="str">
        <f>IF(Tabla1[[#This Row],[Código_Actividad]]="","",'[5]Formulario PPGR1'!#REF!)</f>
        <v/>
      </c>
      <c r="E142" s="372" t="str">
        <f>IF(Tabla1[[#This Row],[Código_Actividad]]="","",'[5]Formulario PPGR1'!#REF!)</f>
        <v/>
      </c>
      <c r="F142" s="372" t="str">
        <f>IF(Tabla1[[#This Row],[Código_Actividad]]="","",'[5]Formulario PPGR1'!#REF!)</f>
        <v/>
      </c>
      <c r="G142" s="367"/>
      <c r="H142" s="368"/>
      <c r="I142" s="368"/>
      <c r="J142" s="367">
        <v>2</v>
      </c>
      <c r="K142" s="369"/>
      <c r="L142" s="370">
        <f>+Tabla1[[#This Row],[Precio Unitario]]*Tabla1[[#This Row],[Cantidad de Insumos]]</f>
        <v>0</v>
      </c>
      <c r="M142" s="371"/>
      <c r="N142" s="368"/>
      <c r="O142" s="357"/>
      <c r="P142" s="357"/>
    </row>
    <row r="143" spans="2:16" ht="12.75">
      <c r="B143" s="372" t="str">
        <f>IF(Tabla1[[#This Row],[Código_Actividad]]="","",CONCATENATE(Tabla1[[#This Row],[POA]],".",Tabla1[[#This Row],[SRS]],".",Tabla1[[#This Row],[AREA]],".",Tabla1[[#This Row],[TIPO]]))</f>
        <v/>
      </c>
      <c r="C143" s="372" t="str">
        <f>IF(Tabla1[[#This Row],[Código_Actividad]]="","",'[5]Formulario PPGR1'!#REF!)</f>
        <v/>
      </c>
      <c r="D143" s="372" t="str">
        <f>IF(Tabla1[[#This Row],[Código_Actividad]]="","",'[5]Formulario PPGR1'!#REF!)</f>
        <v/>
      </c>
      <c r="E143" s="372" t="str">
        <f>IF(Tabla1[[#This Row],[Código_Actividad]]="","",'[5]Formulario PPGR1'!#REF!)</f>
        <v/>
      </c>
      <c r="F143" s="372" t="str">
        <f>IF(Tabla1[[#This Row],[Código_Actividad]]="","",'[5]Formulario PPGR1'!#REF!)</f>
        <v/>
      </c>
      <c r="G143" s="367"/>
      <c r="H143" s="368"/>
      <c r="I143" s="368"/>
      <c r="J143" s="367">
        <v>15</v>
      </c>
      <c r="K143" s="369"/>
      <c r="L143" s="370">
        <f>+Tabla1[[#This Row],[Precio Unitario]]*Tabla1[[#This Row],[Cantidad de Insumos]]</f>
        <v>0</v>
      </c>
      <c r="M143" s="371"/>
      <c r="N143" s="368"/>
      <c r="O143" s="357"/>
      <c r="P143" s="357"/>
    </row>
    <row r="144" spans="2:16" ht="12.75">
      <c r="B144" s="372" t="str">
        <f>IF(Tabla1[[#This Row],[Código_Actividad]]="","",CONCATENATE(Tabla1[[#This Row],[POA]],".",Tabla1[[#This Row],[SRS]],".",Tabla1[[#This Row],[AREA]],".",Tabla1[[#This Row],[TIPO]]))</f>
        <v/>
      </c>
      <c r="C144" s="372" t="str">
        <f>IF(Tabla1[[#This Row],[Código_Actividad]]="","",'[5]Formulario PPGR1'!#REF!)</f>
        <v/>
      </c>
      <c r="D144" s="372" t="str">
        <f>IF(Tabla1[[#This Row],[Código_Actividad]]="","",'[5]Formulario PPGR1'!#REF!)</f>
        <v/>
      </c>
      <c r="E144" s="372" t="str">
        <f>IF(Tabla1[[#This Row],[Código_Actividad]]="","",'[5]Formulario PPGR1'!#REF!)</f>
        <v/>
      </c>
      <c r="F144" s="372" t="str">
        <f>IF(Tabla1[[#This Row],[Código_Actividad]]="","",'[5]Formulario PPGR1'!#REF!)</f>
        <v/>
      </c>
      <c r="G144" s="367"/>
      <c r="H144" s="368"/>
      <c r="I144" s="368"/>
      <c r="J144" s="367">
        <v>6</v>
      </c>
      <c r="K144" s="369"/>
      <c r="L144" s="370">
        <f>+Tabla1[[#This Row],[Precio Unitario]]*Tabla1[[#This Row],[Cantidad de Insumos]]</f>
        <v>0</v>
      </c>
      <c r="M144" s="371"/>
      <c r="N144" s="368"/>
      <c r="O144" s="357"/>
      <c r="P144" s="357"/>
    </row>
    <row r="145" spans="2:16" ht="12.75">
      <c r="B145" s="372" t="str">
        <f>IF(Tabla1[[#This Row],[Código_Actividad]]="","",CONCATENATE(Tabla1[[#This Row],[POA]],".",Tabla1[[#This Row],[SRS]],".",Tabla1[[#This Row],[AREA]],".",Tabla1[[#This Row],[TIPO]]))</f>
        <v/>
      </c>
      <c r="C145" s="372" t="str">
        <f>IF(Tabla1[[#This Row],[Código_Actividad]]="","",'[5]Formulario PPGR1'!#REF!)</f>
        <v/>
      </c>
      <c r="D145" s="372" t="str">
        <f>IF(Tabla1[[#This Row],[Código_Actividad]]="","",'[5]Formulario PPGR1'!#REF!)</f>
        <v/>
      </c>
      <c r="E145" s="372" t="str">
        <f>IF(Tabla1[[#This Row],[Código_Actividad]]="","",'[5]Formulario PPGR1'!#REF!)</f>
        <v/>
      </c>
      <c r="F145" s="372" t="str">
        <f>IF(Tabla1[[#This Row],[Código_Actividad]]="","",'[5]Formulario PPGR1'!#REF!)</f>
        <v/>
      </c>
      <c r="G145" s="367"/>
      <c r="H145" s="368"/>
      <c r="I145" s="368"/>
      <c r="J145" s="367">
        <v>6</v>
      </c>
      <c r="K145" s="369"/>
      <c r="L145" s="370">
        <f>+Tabla1[[#This Row],[Precio Unitario]]*Tabla1[[#This Row],[Cantidad de Insumos]]</f>
        <v>0</v>
      </c>
      <c r="M145" s="371"/>
      <c r="N145" s="368"/>
      <c r="O145" s="357"/>
      <c r="P145" s="357"/>
    </row>
    <row r="146" spans="2:16" ht="12.75">
      <c r="B146" s="372" t="str">
        <f>IF(Tabla1[[#This Row],[Código_Actividad]]="","",CONCATENATE(Tabla1[[#This Row],[POA]],".",Tabla1[[#This Row],[SRS]],".",Tabla1[[#This Row],[AREA]],".",Tabla1[[#This Row],[TIPO]]))</f>
        <v/>
      </c>
      <c r="C146" s="372" t="str">
        <f>IF(Tabla1[[#This Row],[Código_Actividad]]="","",'[5]Formulario PPGR1'!#REF!)</f>
        <v/>
      </c>
      <c r="D146" s="372" t="str">
        <f>IF(Tabla1[[#This Row],[Código_Actividad]]="","",'[5]Formulario PPGR1'!#REF!)</f>
        <v/>
      </c>
      <c r="E146" s="372" t="str">
        <f>IF(Tabla1[[#This Row],[Código_Actividad]]="","",'[5]Formulario PPGR1'!#REF!)</f>
        <v/>
      </c>
      <c r="F146" s="372" t="str">
        <f>IF(Tabla1[[#This Row],[Código_Actividad]]="","",'[5]Formulario PPGR1'!#REF!)</f>
        <v/>
      </c>
      <c r="G146" s="367"/>
      <c r="H146" s="368"/>
      <c r="I146" s="368"/>
      <c r="J146" s="367"/>
      <c r="K146" s="369"/>
      <c r="L146" s="370">
        <f>+Tabla1[[#This Row],[Precio Unitario]]*Tabla1[[#This Row],[Cantidad de Insumos]]</f>
        <v>0</v>
      </c>
      <c r="M146" s="371"/>
      <c r="N146" s="368"/>
      <c r="O146" s="357"/>
      <c r="P146" s="357"/>
    </row>
    <row r="147" spans="2:16" ht="12.75">
      <c r="B147" s="372" t="str">
        <f>IF(Tabla1[[#This Row],[Código_Actividad]]="","",CONCATENATE(Tabla1[[#This Row],[POA]],".",Tabla1[[#This Row],[SRS]],".",Tabla1[[#This Row],[AREA]],".",Tabla1[[#This Row],[TIPO]]))</f>
        <v/>
      </c>
      <c r="C147" s="372" t="str">
        <f>IF(Tabla1[[#This Row],[Código_Actividad]]="","",'[5]Formulario PPGR1'!#REF!)</f>
        <v/>
      </c>
      <c r="D147" s="372" t="str">
        <f>IF(Tabla1[[#This Row],[Código_Actividad]]="","",'[5]Formulario PPGR1'!#REF!)</f>
        <v/>
      </c>
      <c r="E147" s="372" t="str">
        <f>IF(Tabla1[[#This Row],[Código_Actividad]]="","",'[5]Formulario PPGR1'!#REF!)</f>
        <v/>
      </c>
      <c r="F147" s="372" t="str">
        <f>IF(Tabla1[[#This Row],[Código_Actividad]]="","",'[5]Formulario PPGR1'!#REF!)</f>
        <v/>
      </c>
      <c r="G147" s="367"/>
      <c r="H147" s="368"/>
      <c r="I147" s="368"/>
      <c r="J147" s="367"/>
      <c r="K147" s="369"/>
      <c r="L147" s="370">
        <f>+Tabla1[[#This Row],[Precio Unitario]]*Tabla1[[#This Row],[Cantidad de Insumos]]</f>
        <v>0</v>
      </c>
      <c r="M147" s="371"/>
      <c r="N147" s="368"/>
      <c r="O147" s="357"/>
      <c r="P147" s="357"/>
    </row>
    <row r="148" spans="2:16" ht="12.75">
      <c r="B148" s="372" t="str">
        <f>IF(Tabla1[[#This Row],[Código_Actividad]]="","",CONCATENATE(Tabla1[[#This Row],[POA]],".",Tabla1[[#This Row],[SRS]],".",Tabla1[[#This Row],[AREA]],".",Tabla1[[#This Row],[TIPO]]))</f>
        <v/>
      </c>
      <c r="C148" s="372" t="str">
        <f>IF(Tabla1[[#This Row],[Código_Actividad]]="","",'[5]Formulario PPGR1'!#REF!)</f>
        <v/>
      </c>
      <c r="D148" s="372" t="str">
        <f>IF(Tabla1[[#This Row],[Código_Actividad]]="","",'[5]Formulario PPGR1'!#REF!)</f>
        <v/>
      </c>
      <c r="E148" s="372" t="str">
        <f>IF(Tabla1[[#This Row],[Código_Actividad]]="","",'[5]Formulario PPGR1'!#REF!)</f>
        <v/>
      </c>
      <c r="F148" s="372" t="str">
        <f>IF(Tabla1[[#This Row],[Código_Actividad]]="","",'[5]Formulario PPGR1'!#REF!)</f>
        <v/>
      </c>
      <c r="G148" s="367"/>
      <c r="H148" s="368"/>
      <c r="I148" s="368"/>
      <c r="J148" s="367">
        <v>3</v>
      </c>
      <c r="K148" s="369"/>
      <c r="L148" s="370">
        <f>+Tabla1[[#This Row],[Precio Unitario]]*Tabla1[[#This Row],[Cantidad de Insumos]]</f>
        <v>0</v>
      </c>
      <c r="M148" s="371"/>
      <c r="N148" s="368"/>
      <c r="O148" s="357"/>
      <c r="P148" s="357"/>
    </row>
    <row r="149" spans="2:16" ht="12.75">
      <c r="B149" s="372" t="str">
        <f>IF(Tabla1[[#This Row],[Código_Actividad]]="","",CONCATENATE(Tabla1[[#This Row],[POA]],".",Tabla1[[#This Row],[SRS]],".",Tabla1[[#This Row],[AREA]],".",Tabla1[[#This Row],[TIPO]]))</f>
        <v/>
      </c>
      <c r="C149" s="372" t="str">
        <f>IF(Tabla1[[#This Row],[Código_Actividad]]="","",'[5]Formulario PPGR1'!#REF!)</f>
        <v/>
      </c>
      <c r="D149" s="372" t="str">
        <f>IF(Tabla1[[#This Row],[Código_Actividad]]="","",'[5]Formulario PPGR1'!#REF!)</f>
        <v/>
      </c>
      <c r="E149" s="372" t="str">
        <f>IF(Tabla1[[#This Row],[Código_Actividad]]="","",'[5]Formulario PPGR1'!#REF!)</f>
        <v/>
      </c>
      <c r="F149" s="372" t="str">
        <f>IF(Tabla1[[#This Row],[Código_Actividad]]="","",'[5]Formulario PPGR1'!#REF!)</f>
        <v/>
      </c>
      <c r="G149" s="367"/>
      <c r="H149" s="368"/>
      <c r="I149" s="368"/>
      <c r="J149" s="367">
        <v>2</v>
      </c>
      <c r="K149" s="369"/>
      <c r="L149" s="370">
        <f>+Tabla1[[#This Row],[Precio Unitario]]*Tabla1[[#This Row],[Cantidad de Insumos]]</f>
        <v>0</v>
      </c>
      <c r="M149" s="371"/>
      <c r="N149" s="368"/>
      <c r="O149" s="357"/>
      <c r="P149" s="357"/>
    </row>
    <row r="150" spans="2:16" ht="12.75">
      <c r="B150" s="372" t="str">
        <f>IF(Tabla1[[#This Row],[Código_Actividad]]="","",CONCATENATE(Tabla1[[#This Row],[POA]],".",Tabla1[[#This Row],[SRS]],".",Tabla1[[#This Row],[AREA]],".",Tabla1[[#This Row],[TIPO]]))</f>
        <v/>
      </c>
      <c r="C150" s="372" t="str">
        <f>IF(Tabla1[[#This Row],[Código_Actividad]]="","",'[5]Formulario PPGR1'!#REF!)</f>
        <v/>
      </c>
      <c r="D150" s="372" t="str">
        <f>IF(Tabla1[[#This Row],[Código_Actividad]]="","",'[5]Formulario PPGR1'!#REF!)</f>
        <v/>
      </c>
      <c r="E150" s="372" t="str">
        <f>IF(Tabla1[[#This Row],[Código_Actividad]]="","",'[5]Formulario PPGR1'!#REF!)</f>
        <v/>
      </c>
      <c r="F150" s="372" t="str">
        <f>IF(Tabla1[[#This Row],[Código_Actividad]]="","",'[5]Formulario PPGR1'!#REF!)</f>
        <v/>
      </c>
      <c r="G150" s="367"/>
      <c r="H150" s="368"/>
      <c r="I150" s="368"/>
      <c r="J150" s="367">
        <v>15</v>
      </c>
      <c r="K150" s="369"/>
      <c r="L150" s="370">
        <f>+Tabla1[[#This Row],[Precio Unitario]]*Tabla1[[#This Row],[Cantidad de Insumos]]</f>
        <v>0</v>
      </c>
      <c r="M150" s="371"/>
      <c r="N150" s="368"/>
      <c r="O150" s="357"/>
      <c r="P150" s="357"/>
    </row>
    <row r="151" spans="2:16" ht="12.75">
      <c r="B151" s="372" t="str">
        <f>IF(Tabla1[[#This Row],[Código_Actividad]]="","",CONCATENATE(Tabla1[[#This Row],[POA]],".",Tabla1[[#This Row],[SRS]],".",Tabla1[[#This Row],[AREA]],".",Tabla1[[#This Row],[TIPO]]))</f>
        <v/>
      </c>
      <c r="C151" s="372" t="str">
        <f>IF(Tabla1[[#This Row],[Código_Actividad]]="","",'[5]Formulario PPGR1'!#REF!)</f>
        <v/>
      </c>
      <c r="D151" s="372" t="str">
        <f>IF(Tabla1[[#This Row],[Código_Actividad]]="","",'[5]Formulario PPGR1'!#REF!)</f>
        <v/>
      </c>
      <c r="E151" s="372" t="str">
        <f>IF(Tabla1[[#This Row],[Código_Actividad]]="","",'[5]Formulario PPGR1'!#REF!)</f>
        <v/>
      </c>
      <c r="F151" s="372" t="str">
        <f>IF(Tabla1[[#This Row],[Código_Actividad]]="","",'[5]Formulario PPGR1'!#REF!)</f>
        <v/>
      </c>
      <c r="G151" s="367"/>
      <c r="H151" s="368"/>
      <c r="I151" s="368"/>
      <c r="J151" s="367">
        <v>6</v>
      </c>
      <c r="K151" s="369"/>
      <c r="L151" s="370">
        <f>+Tabla1[[#This Row],[Precio Unitario]]*Tabla1[[#This Row],[Cantidad de Insumos]]</f>
        <v>0</v>
      </c>
      <c r="M151" s="371"/>
      <c r="N151" s="368"/>
      <c r="O151" s="357"/>
      <c r="P151" s="357"/>
    </row>
    <row r="152" spans="2:16" ht="12.75">
      <c r="B152" s="372" t="str">
        <f>IF(Tabla1[[#This Row],[Código_Actividad]]="","",CONCATENATE(Tabla1[[#This Row],[POA]],".",Tabla1[[#This Row],[SRS]],".",Tabla1[[#This Row],[AREA]],".",Tabla1[[#This Row],[TIPO]]))</f>
        <v/>
      </c>
      <c r="C152" s="372" t="str">
        <f>IF(Tabla1[[#This Row],[Código_Actividad]]="","",'[5]Formulario PPGR1'!#REF!)</f>
        <v/>
      </c>
      <c r="D152" s="372" t="str">
        <f>IF(Tabla1[[#This Row],[Código_Actividad]]="","",'[5]Formulario PPGR1'!#REF!)</f>
        <v/>
      </c>
      <c r="E152" s="372" t="str">
        <f>IF(Tabla1[[#This Row],[Código_Actividad]]="","",'[5]Formulario PPGR1'!#REF!)</f>
        <v/>
      </c>
      <c r="F152" s="372" t="str">
        <f>IF(Tabla1[[#This Row],[Código_Actividad]]="","",'[5]Formulario PPGR1'!#REF!)</f>
        <v/>
      </c>
      <c r="G152" s="367"/>
      <c r="H152" s="368"/>
      <c r="I152" s="368"/>
      <c r="J152" s="367">
        <v>6</v>
      </c>
      <c r="K152" s="369"/>
      <c r="L152" s="370">
        <f>+Tabla1[[#This Row],[Precio Unitario]]*Tabla1[[#This Row],[Cantidad de Insumos]]</f>
        <v>0</v>
      </c>
      <c r="M152" s="371"/>
      <c r="N152" s="368"/>
      <c r="O152" s="357"/>
      <c r="P152" s="357"/>
    </row>
    <row r="153" spans="2:16" ht="12.75">
      <c r="B153" s="372" t="str">
        <f>IF(Tabla1[[#This Row],[Código_Actividad]]="","",CONCATENATE(Tabla1[[#This Row],[POA]],".",Tabla1[[#This Row],[SRS]],".",Tabla1[[#This Row],[AREA]],".",Tabla1[[#This Row],[TIPO]]))</f>
        <v/>
      </c>
      <c r="C153" s="372" t="str">
        <f>IF(Tabla1[[#This Row],[Código_Actividad]]="","",'[5]Formulario PPGR1'!#REF!)</f>
        <v/>
      </c>
      <c r="D153" s="372" t="str">
        <f>IF(Tabla1[[#This Row],[Código_Actividad]]="","",'[5]Formulario PPGR1'!#REF!)</f>
        <v/>
      </c>
      <c r="E153" s="372" t="str">
        <f>IF(Tabla1[[#This Row],[Código_Actividad]]="","",'[5]Formulario PPGR1'!#REF!)</f>
        <v/>
      </c>
      <c r="F153" s="372" t="str">
        <f>IF(Tabla1[[#This Row],[Código_Actividad]]="","",'[5]Formulario PPGR1'!#REF!)</f>
        <v/>
      </c>
      <c r="G153" s="367"/>
      <c r="H153" s="368"/>
      <c r="I153" s="368"/>
      <c r="J153" s="367">
        <v>6</v>
      </c>
      <c r="K153" s="369"/>
      <c r="L153" s="370">
        <f>+Tabla1[[#This Row],[Precio Unitario]]*Tabla1[[#This Row],[Cantidad de Insumos]]</f>
        <v>0</v>
      </c>
      <c r="M153" s="371"/>
      <c r="N153" s="368"/>
      <c r="O153" s="357"/>
      <c r="P153" s="357"/>
    </row>
    <row r="154" spans="2:16" ht="12.75">
      <c r="B154" s="372" t="str">
        <f>IF(Tabla1[[#This Row],[Código_Actividad]]="","",CONCATENATE(Tabla1[[#This Row],[POA]],".",Tabla1[[#This Row],[SRS]],".",Tabla1[[#This Row],[AREA]],".",Tabla1[[#This Row],[TIPO]]))</f>
        <v/>
      </c>
      <c r="C154" s="372" t="str">
        <f>IF(Tabla1[[#This Row],[Código_Actividad]]="","",'[5]Formulario PPGR1'!#REF!)</f>
        <v/>
      </c>
      <c r="D154" s="372" t="str">
        <f>IF(Tabla1[[#This Row],[Código_Actividad]]="","",'[5]Formulario PPGR1'!#REF!)</f>
        <v/>
      </c>
      <c r="E154" s="372" t="str">
        <f>IF(Tabla1[[#This Row],[Código_Actividad]]="","",'[5]Formulario PPGR1'!#REF!)</f>
        <v/>
      </c>
      <c r="F154" s="372" t="str">
        <f>IF(Tabla1[[#This Row],[Código_Actividad]]="","",'[5]Formulario PPGR1'!#REF!)</f>
        <v/>
      </c>
      <c r="G154" s="367"/>
      <c r="H154" s="368"/>
      <c r="I154" s="368"/>
      <c r="J154" s="367">
        <v>2</v>
      </c>
      <c r="K154" s="369"/>
      <c r="L154" s="370">
        <f>+Tabla1[[#This Row],[Precio Unitario]]*Tabla1[[#This Row],[Cantidad de Insumos]]</f>
        <v>0</v>
      </c>
      <c r="M154" s="371"/>
      <c r="N154" s="368"/>
      <c r="O154" s="357"/>
      <c r="P154" s="357"/>
    </row>
    <row r="155" spans="2:16" ht="12.75">
      <c r="B155" s="372" t="str">
        <f>IF(Tabla1[[#This Row],[Código_Actividad]]="","",CONCATENATE(Tabla1[[#This Row],[POA]],".",Tabla1[[#This Row],[SRS]],".",Tabla1[[#This Row],[AREA]],".",Tabla1[[#This Row],[TIPO]]))</f>
        <v/>
      </c>
      <c r="C155" s="372" t="str">
        <f>IF(Tabla1[[#This Row],[Código_Actividad]]="","",'[5]Formulario PPGR1'!#REF!)</f>
        <v/>
      </c>
      <c r="D155" s="372" t="str">
        <f>IF(Tabla1[[#This Row],[Código_Actividad]]="","",'[5]Formulario PPGR1'!#REF!)</f>
        <v/>
      </c>
      <c r="E155" s="372" t="str">
        <f>IF(Tabla1[[#This Row],[Código_Actividad]]="","",'[5]Formulario PPGR1'!#REF!)</f>
        <v/>
      </c>
      <c r="F155" s="372" t="str">
        <f>IF(Tabla1[[#This Row],[Código_Actividad]]="","",'[5]Formulario PPGR1'!#REF!)</f>
        <v/>
      </c>
      <c r="G155" s="367"/>
      <c r="H155" s="368"/>
      <c r="I155" s="368"/>
      <c r="J155" s="367">
        <v>2</v>
      </c>
      <c r="K155" s="369"/>
      <c r="L155" s="370">
        <f>+Tabla1[[#This Row],[Precio Unitario]]*Tabla1[[#This Row],[Cantidad de Insumos]]</f>
        <v>0</v>
      </c>
      <c r="M155" s="371"/>
      <c r="N155" s="368"/>
      <c r="O155" s="357"/>
      <c r="P155" s="357"/>
    </row>
    <row r="156" spans="2:16" ht="12.75">
      <c r="B156" s="372" t="str">
        <f>IF(Tabla1[[#This Row],[Código_Actividad]]="","",CONCATENATE(Tabla1[[#This Row],[POA]],".",Tabla1[[#This Row],[SRS]],".",Tabla1[[#This Row],[AREA]],".",Tabla1[[#This Row],[TIPO]]))</f>
        <v/>
      </c>
      <c r="C156" s="372" t="str">
        <f>IF(Tabla1[[#This Row],[Código_Actividad]]="","",'[5]Formulario PPGR1'!#REF!)</f>
        <v/>
      </c>
      <c r="D156" s="372" t="str">
        <f>IF(Tabla1[[#This Row],[Código_Actividad]]="","",'[5]Formulario PPGR1'!#REF!)</f>
        <v/>
      </c>
      <c r="E156" s="372" t="str">
        <f>IF(Tabla1[[#This Row],[Código_Actividad]]="","",'[5]Formulario PPGR1'!#REF!)</f>
        <v/>
      </c>
      <c r="F156" s="372" t="str">
        <f>IF(Tabla1[[#This Row],[Código_Actividad]]="","",'[5]Formulario PPGR1'!#REF!)</f>
        <v/>
      </c>
      <c r="G156" s="367"/>
      <c r="H156" s="368"/>
      <c r="I156" s="368"/>
      <c r="J156" s="367">
        <v>2</v>
      </c>
      <c r="K156" s="369"/>
      <c r="L156" s="370">
        <f>+Tabla1[[#This Row],[Precio Unitario]]*Tabla1[[#This Row],[Cantidad de Insumos]]</f>
        <v>0</v>
      </c>
      <c r="M156" s="371"/>
      <c r="N156" s="368"/>
      <c r="O156" s="357"/>
      <c r="P156" s="357"/>
    </row>
    <row r="157" spans="2:16" ht="12.75">
      <c r="B157" s="372" t="str">
        <f>IF(Tabla1[[#This Row],[Código_Actividad]]="","",CONCATENATE(Tabla1[[#This Row],[POA]],".",Tabla1[[#This Row],[SRS]],".",Tabla1[[#This Row],[AREA]],".",Tabla1[[#This Row],[TIPO]]))</f>
        <v/>
      </c>
      <c r="C157" s="372" t="str">
        <f>IF(Tabla1[[#This Row],[Código_Actividad]]="","",'[5]Formulario PPGR1'!#REF!)</f>
        <v/>
      </c>
      <c r="D157" s="372" t="str">
        <f>IF(Tabla1[[#This Row],[Código_Actividad]]="","",'[5]Formulario PPGR1'!#REF!)</f>
        <v/>
      </c>
      <c r="E157" s="372" t="str">
        <f>IF(Tabla1[[#This Row],[Código_Actividad]]="","",'[5]Formulario PPGR1'!#REF!)</f>
        <v/>
      </c>
      <c r="F157" s="372" t="str">
        <f>IF(Tabla1[[#This Row],[Código_Actividad]]="","",'[5]Formulario PPGR1'!#REF!)</f>
        <v/>
      </c>
      <c r="G157" s="367"/>
      <c r="H157" s="368"/>
      <c r="I157" s="368"/>
      <c r="J157" s="367">
        <v>2</v>
      </c>
      <c r="K157" s="369"/>
      <c r="L157" s="370">
        <f>+Tabla1[[#This Row],[Precio Unitario]]*Tabla1[[#This Row],[Cantidad de Insumos]]</f>
        <v>0</v>
      </c>
      <c r="M157" s="371"/>
      <c r="N157" s="368"/>
      <c r="O157" s="357"/>
      <c r="P157" s="357"/>
    </row>
    <row r="158" spans="2:16" ht="12.75">
      <c r="B158" s="372" t="str">
        <f>IF(Tabla1[[#This Row],[Código_Actividad]]="","",CONCATENATE(Tabla1[[#This Row],[POA]],".",Tabla1[[#This Row],[SRS]],".",Tabla1[[#This Row],[AREA]],".",Tabla1[[#This Row],[TIPO]]))</f>
        <v/>
      </c>
      <c r="C158" s="372" t="str">
        <f>IF(Tabla1[[#This Row],[Código_Actividad]]="","",'[5]Formulario PPGR1'!#REF!)</f>
        <v/>
      </c>
      <c r="D158" s="372" t="str">
        <f>IF(Tabla1[[#This Row],[Código_Actividad]]="","",'[5]Formulario PPGR1'!#REF!)</f>
        <v/>
      </c>
      <c r="E158" s="372" t="str">
        <f>IF(Tabla1[[#This Row],[Código_Actividad]]="","",'[5]Formulario PPGR1'!#REF!)</f>
        <v/>
      </c>
      <c r="F158" s="372" t="str">
        <f>IF(Tabla1[[#This Row],[Código_Actividad]]="","",'[5]Formulario PPGR1'!#REF!)</f>
        <v/>
      </c>
      <c r="G158" s="367"/>
      <c r="H158" s="368"/>
      <c r="I158" s="368"/>
      <c r="J158" s="367">
        <v>1</v>
      </c>
      <c r="K158" s="369"/>
      <c r="L158" s="370">
        <f>+Tabla1[[#This Row],[Precio Unitario]]*Tabla1[[#This Row],[Cantidad de Insumos]]</f>
        <v>0</v>
      </c>
      <c r="M158" s="371"/>
      <c r="N158" s="368"/>
      <c r="O158" s="357"/>
      <c r="P158" s="357"/>
    </row>
    <row r="159" spans="2:16" ht="12.75">
      <c r="B159" s="372" t="str">
        <f>IF(Tabla1[[#This Row],[Código_Actividad]]="","",CONCATENATE(Tabla1[[#This Row],[POA]],".",Tabla1[[#This Row],[SRS]],".",Tabla1[[#This Row],[AREA]],".",Tabla1[[#This Row],[TIPO]]))</f>
        <v/>
      </c>
      <c r="C159" s="372" t="str">
        <f>IF(Tabla1[[#This Row],[Código_Actividad]]="","",'[5]Formulario PPGR1'!#REF!)</f>
        <v/>
      </c>
      <c r="D159" s="372" t="str">
        <f>IF(Tabla1[[#This Row],[Código_Actividad]]="","",'[5]Formulario PPGR1'!#REF!)</f>
        <v/>
      </c>
      <c r="E159" s="372" t="str">
        <f>IF(Tabla1[[#This Row],[Código_Actividad]]="","",'[5]Formulario PPGR1'!#REF!)</f>
        <v/>
      </c>
      <c r="F159" s="372" t="str">
        <f>IF(Tabla1[[#This Row],[Código_Actividad]]="","",'[5]Formulario PPGR1'!#REF!)</f>
        <v/>
      </c>
      <c r="G159" s="367"/>
      <c r="H159" s="368"/>
      <c r="I159" s="368"/>
      <c r="J159" s="367" t="str">
        <f>IFERROR(VLOOKUP($I159,#REF!,2,FALSE),"")</f>
        <v/>
      </c>
      <c r="K159" s="369"/>
      <c r="L159" s="370" t="e">
        <f>+Tabla1[[#This Row],[Precio Unitario]]*Tabla1[[#This Row],[Cantidad de Insumos]]</f>
        <v>#VALUE!</v>
      </c>
      <c r="M159" s="371"/>
      <c r="N159" s="368"/>
      <c r="O159" s="357"/>
      <c r="P159" s="357"/>
    </row>
    <row r="160" spans="2:16" ht="12.75">
      <c r="B160" s="372" t="str">
        <f>IF(Tabla1[[#This Row],[Código_Actividad]]="","",CONCATENATE(Tabla1[[#This Row],[POA]],".",Tabla1[[#This Row],[SRS]],".",Tabla1[[#This Row],[AREA]],".",Tabla1[[#This Row],[TIPO]]))</f>
        <v/>
      </c>
      <c r="C160" s="372" t="str">
        <f>IF(Tabla1[[#This Row],[Código_Actividad]]="","",'[5]Formulario PPGR1'!#REF!)</f>
        <v/>
      </c>
      <c r="D160" s="372" t="str">
        <f>IF(Tabla1[[#This Row],[Código_Actividad]]="","",'[5]Formulario PPGR1'!#REF!)</f>
        <v/>
      </c>
      <c r="E160" s="372" t="str">
        <f>IF(Tabla1[[#This Row],[Código_Actividad]]="","",'[5]Formulario PPGR1'!#REF!)</f>
        <v/>
      </c>
      <c r="F160" s="372" t="str">
        <f>IF(Tabla1[[#This Row],[Código_Actividad]]="","",'[5]Formulario PPGR1'!#REF!)</f>
        <v/>
      </c>
      <c r="G160" s="367"/>
      <c r="H160" s="368"/>
      <c r="I160" s="368"/>
      <c r="J160" s="367">
        <v>3</v>
      </c>
      <c r="K160" s="369"/>
      <c r="L160" s="370">
        <f>+Tabla1[[#This Row],[Precio Unitario]]*Tabla1[[#This Row],[Cantidad de Insumos]]</f>
        <v>0</v>
      </c>
      <c r="M160" s="371"/>
      <c r="N160" s="368"/>
      <c r="O160" s="357"/>
      <c r="P160" s="357"/>
    </row>
    <row r="161" spans="2:16" ht="12.75">
      <c r="B161" s="372" t="str">
        <f>IF(Tabla1[[#This Row],[Código_Actividad]]="","",CONCATENATE(Tabla1[[#This Row],[POA]],".",Tabla1[[#This Row],[SRS]],".",Tabla1[[#This Row],[AREA]],".",Tabla1[[#This Row],[TIPO]]))</f>
        <v/>
      </c>
      <c r="C161" s="372" t="str">
        <f>IF(Tabla1[[#This Row],[Código_Actividad]]="","",'[5]Formulario PPGR1'!#REF!)</f>
        <v/>
      </c>
      <c r="D161" s="372" t="str">
        <f>IF(Tabla1[[#This Row],[Código_Actividad]]="","",'[5]Formulario PPGR1'!#REF!)</f>
        <v/>
      </c>
      <c r="E161" s="372" t="str">
        <f>IF(Tabla1[[#This Row],[Código_Actividad]]="","",'[5]Formulario PPGR1'!#REF!)</f>
        <v/>
      </c>
      <c r="F161" s="372" t="str">
        <f>IF(Tabla1[[#This Row],[Código_Actividad]]="","",'[5]Formulario PPGR1'!#REF!)</f>
        <v/>
      </c>
      <c r="G161" s="367"/>
      <c r="H161" s="368"/>
      <c r="I161" s="368"/>
      <c r="J161" s="367">
        <v>1</v>
      </c>
      <c r="K161" s="369"/>
      <c r="L161" s="370">
        <f>+Tabla1[[#This Row],[Precio Unitario]]*Tabla1[[#This Row],[Cantidad de Insumos]]</f>
        <v>0</v>
      </c>
      <c r="M161" s="371"/>
      <c r="N161" s="368"/>
      <c r="O161" s="357"/>
      <c r="P161" s="357"/>
    </row>
    <row r="162" spans="2:16" ht="12.75">
      <c r="B162" s="372" t="str">
        <f>IF(Tabla1[[#This Row],[Código_Actividad]]="","",CONCATENATE(Tabla1[[#This Row],[POA]],".",Tabla1[[#This Row],[SRS]],".",Tabla1[[#This Row],[AREA]],".",Tabla1[[#This Row],[TIPO]]))</f>
        <v/>
      </c>
      <c r="C162" s="372" t="str">
        <f>IF(Tabla1[[#This Row],[Código_Actividad]]="","",'[5]Formulario PPGR1'!#REF!)</f>
        <v/>
      </c>
      <c r="D162" s="372" t="str">
        <f>IF(Tabla1[[#This Row],[Código_Actividad]]="","",'[5]Formulario PPGR1'!#REF!)</f>
        <v/>
      </c>
      <c r="E162" s="372" t="str">
        <f>IF(Tabla1[[#This Row],[Código_Actividad]]="","",'[5]Formulario PPGR1'!#REF!)</f>
        <v/>
      </c>
      <c r="F162" s="372" t="str">
        <f>IF(Tabla1[[#This Row],[Código_Actividad]]="","",'[5]Formulario PPGR1'!#REF!)</f>
        <v/>
      </c>
      <c r="G162" s="367"/>
      <c r="H162" s="368"/>
      <c r="I162" s="368"/>
      <c r="J162" s="367">
        <v>1</v>
      </c>
      <c r="K162" s="369"/>
      <c r="L162" s="370">
        <f>+Tabla1[[#This Row],[Precio Unitario]]*Tabla1[[#This Row],[Cantidad de Insumos]]</f>
        <v>0</v>
      </c>
      <c r="M162" s="371"/>
      <c r="N162" s="368"/>
      <c r="O162" s="357"/>
      <c r="P162" s="357"/>
    </row>
    <row r="163" spans="2:16" ht="12.75">
      <c r="B163" s="372" t="str">
        <f>IF(Tabla1[[#This Row],[Código_Actividad]]="","",CONCATENATE(Tabla1[[#This Row],[POA]],".",Tabla1[[#This Row],[SRS]],".",Tabla1[[#This Row],[AREA]],".",Tabla1[[#This Row],[TIPO]]))</f>
        <v/>
      </c>
      <c r="C163" s="372" t="str">
        <f>IF(Tabla1[[#This Row],[Código_Actividad]]="","",'[5]Formulario PPGR1'!#REF!)</f>
        <v/>
      </c>
      <c r="D163" s="372" t="str">
        <f>IF(Tabla1[[#This Row],[Código_Actividad]]="","",'[5]Formulario PPGR1'!#REF!)</f>
        <v/>
      </c>
      <c r="E163" s="372" t="str">
        <f>IF(Tabla1[[#This Row],[Código_Actividad]]="","",'[5]Formulario PPGR1'!#REF!)</f>
        <v/>
      </c>
      <c r="F163" s="372" t="str">
        <f>IF(Tabla1[[#This Row],[Código_Actividad]]="","",'[5]Formulario PPGR1'!#REF!)</f>
        <v/>
      </c>
      <c r="G163" s="367"/>
      <c r="H163" s="368"/>
      <c r="I163" s="368"/>
      <c r="J163" s="367">
        <v>4</v>
      </c>
      <c r="K163" s="369"/>
      <c r="L163" s="370">
        <f>+Tabla1[[#This Row],[Precio Unitario]]*Tabla1[[#This Row],[Cantidad de Insumos]]</f>
        <v>0</v>
      </c>
      <c r="M163" s="371"/>
      <c r="N163" s="368"/>
      <c r="O163" s="357"/>
      <c r="P163" s="357"/>
    </row>
    <row r="164" spans="2:16" ht="12.75">
      <c r="B164" s="372" t="str">
        <f>IF(Tabla1[[#This Row],[Código_Actividad]]="","",CONCATENATE(Tabla1[[#This Row],[POA]],".",Tabla1[[#This Row],[SRS]],".",Tabla1[[#This Row],[AREA]],".",Tabla1[[#This Row],[TIPO]]))</f>
        <v/>
      </c>
      <c r="C164" s="372" t="str">
        <f>IF(Tabla1[[#This Row],[Código_Actividad]]="","",'[5]Formulario PPGR1'!#REF!)</f>
        <v/>
      </c>
      <c r="D164" s="372" t="str">
        <f>IF(Tabla1[[#This Row],[Código_Actividad]]="","",'[5]Formulario PPGR1'!#REF!)</f>
        <v/>
      </c>
      <c r="E164" s="372" t="str">
        <f>IF(Tabla1[[#This Row],[Código_Actividad]]="","",'[5]Formulario PPGR1'!#REF!)</f>
        <v/>
      </c>
      <c r="F164" s="372" t="str">
        <f>IF(Tabla1[[#This Row],[Código_Actividad]]="","",'[5]Formulario PPGR1'!#REF!)</f>
        <v/>
      </c>
      <c r="G164" s="367"/>
      <c r="H164" s="368"/>
      <c r="I164" s="368"/>
      <c r="J164" s="367"/>
      <c r="K164" s="369"/>
      <c r="L164" s="370">
        <f>+Tabla1[[#This Row],[Precio Unitario]]*Tabla1[[#This Row],[Cantidad de Insumos]]</f>
        <v>0</v>
      </c>
      <c r="M164" s="371"/>
      <c r="N164" s="368"/>
      <c r="O164" s="357"/>
      <c r="P164" s="357"/>
    </row>
    <row r="165" spans="2:16" ht="12.75">
      <c r="B165" s="372" t="str">
        <f>IF(Tabla1[[#This Row],[Código_Actividad]]="","",CONCATENATE(Tabla1[[#This Row],[POA]],".",Tabla1[[#This Row],[SRS]],".",Tabla1[[#This Row],[AREA]],".",Tabla1[[#This Row],[TIPO]]))</f>
        <v/>
      </c>
      <c r="C165" s="372" t="str">
        <f>IF(Tabla1[[#This Row],[Código_Actividad]]="","",'[5]Formulario PPGR1'!#REF!)</f>
        <v/>
      </c>
      <c r="D165" s="372" t="str">
        <f>IF(Tabla1[[#This Row],[Código_Actividad]]="","",'[5]Formulario PPGR1'!#REF!)</f>
        <v/>
      </c>
      <c r="E165" s="372" t="str">
        <f>IF(Tabla1[[#This Row],[Código_Actividad]]="","",'[5]Formulario PPGR1'!#REF!)</f>
        <v/>
      </c>
      <c r="F165" s="372" t="str">
        <f>IF(Tabla1[[#This Row],[Código_Actividad]]="","",'[5]Formulario PPGR1'!#REF!)</f>
        <v/>
      </c>
      <c r="G165" s="367"/>
      <c r="H165" s="368"/>
      <c r="I165" s="368"/>
      <c r="J165" s="367">
        <v>4</v>
      </c>
      <c r="K165" s="369"/>
      <c r="L165" s="370">
        <f>+Tabla1[[#This Row],[Precio Unitario]]*Tabla1[[#This Row],[Cantidad de Insumos]]</f>
        <v>0</v>
      </c>
      <c r="M165" s="371"/>
      <c r="N165" s="368"/>
      <c r="O165" s="357"/>
      <c r="P165" s="357"/>
    </row>
    <row r="166" spans="2:16" ht="12.75">
      <c r="B166" s="372" t="str">
        <f>IF(Tabla1[[#This Row],[Código_Actividad]]="","",CONCATENATE(Tabla1[[#This Row],[POA]],".",Tabla1[[#This Row],[SRS]],".",Tabla1[[#This Row],[AREA]],".",Tabla1[[#This Row],[TIPO]]))</f>
        <v/>
      </c>
      <c r="C166" s="372" t="str">
        <f>IF(Tabla1[[#This Row],[Código_Actividad]]="","",'[5]Formulario PPGR1'!#REF!)</f>
        <v/>
      </c>
      <c r="D166" s="372" t="str">
        <f>IF(Tabla1[[#This Row],[Código_Actividad]]="","",'[5]Formulario PPGR1'!#REF!)</f>
        <v/>
      </c>
      <c r="E166" s="372" t="str">
        <f>IF(Tabla1[[#This Row],[Código_Actividad]]="","",'[5]Formulario PPGR1'!#REF!)</f>
        <v/>
      </c>
      <c r="F166" s="372" t="str">
        <f>IF(Tabla1[[#This Row],[Código_Actividad]]="","",'[5]Formulario PPGR1'!#REF!)</f>
        <v/>
      </c>
      <c r="G166" s="367"/>
      <c r="H166" s="368"/>
      <c r="I166" s="368"/>
      <c r="J166" s="367">
        <v>1</v>
      </c>
      <c r="K166" s="369"/>
      <c r="L166" s="370">
        <f>+Tabla1[[#This Row],[Precio Unitario]]*Tabla1[[#This Row],[Cantidad de Insumos]]</f>
        <v>0</v>
      </c>
      <c r="M166" s="371"/>
      <c r="N166" s="368"/>
      <c r="O166" s="357"/>
      <c r="P166" s="357"/>
    </row>
    <row r="167" spans="2:16" ht="12.75">
      <c r="B167" s="372" t="str">
        <f>IF(Tabla1[[#This Row],[Código_Actividad]]="","",CONCATENATE(Tabla1[[#This Row],[POA]],".",Tabla1[[#This Row],[SRS]],".",Tabla1[[#This Row],[AREA]],".",Tabla1[[#This Row],[TIPO]]))</f>
        <v/>
      </c>
      <c r="C167" s="372" t="str">
        <f>IF(Tabla1[[#This Row],[Código_Actividad]]="","",'[5]Formulario PPGR1'!#REF!)</f>
        <v/>
      </c>
      <c r="D167" s="372" t="str">
        <f>IF(Tabla1[[#This Row],[Código_Actividad]]="","",'[5]Formulario PPGR1'!#REF!)</f>
        <v/>
      </c>
      <c r="E167" s="372" t="str">
        <f>IF(Tabla1[[#This Row],[Código_Actividad]]="","",'[5]Formulario PPGR1'!#REF!)</f>
        <v/>
      </c>
      <c r="F167" s="372" t="str">
        <f>IF(Tabla1[[#This Row],[Código_Actividad]]="","",'[5]Formulario PPGR1'!#REF!)</f>
        <v/>
      </c>
      <c r="G167" s="367"/>
      <c r="H167" s="368"/>
      <c r="I167" s="368"/>
      <c r="J167" s="367">
        <v>1</v>
      </c>
      <c r="K167" s="369"/>
      <c r="L167" s="370">
        <f>+Tabla1[[#This Row],[Precio Unitario]]*Tabla1[[#This Row],[Cantidad de Insumos]]</f>
        <v>0</v>
      </c>
      <c r="M167" s="371"/>
      <c r="N167" s="368"/>
      <c r="O167" s="357"/>
      <c r="P167" s="357"/>
    </row>
    <row r="168" spans="2:16" ht="12.75">
      <c r="B168" s="372" t="str">
        <f>IF(Tabla1[[#This Row],[Código_Actividad]]="","",CONCATENATE(Tabla1[[#This Row],[POA]],".",Tabla1[[#This Row],[SRS]],".",Tabla1[[#This Row],[AREA]],".",Tabla1[[#This Row],[TIPO]]))</f>
        <v/>
      </c>
      <c r="C168" s="372" t="str">
        <f>IF(Tabla1[[#This Row],[Código_Actividad]]="","",'[5]Formulario PPGR1'!#REF!)</f>
        <v/>
      </c>
      <c r="D168" s="372" t="str">
        <f>IF(Tabla1[[#This Row],[Código_Actividad]]="","",'[5]Formulario PPGR1'!#REF!)</f>
        <v/>
      </c>
      <c r="E168" s="372" t="str">
        <f>IF(Tabla1[[#This Row],[Código_Actividad]]="","",'[5]Formulario PPGR1'!#REF!)</f>
        <v/>
      </c>
      <c r="F168" s="372" t="str">
        <f>IF(Tabla1[[#This Row],[Código_Actividad]]="","",'[5]Formulario PPGR1'!#REF!)</f>
        <v/>
      </c>
      <c r="G168" s="367"/>
      <c r="H168" s="368"/>
      <c r="I168" s="368"/>
      <c r="J168" s="367">
        <v>2</v>
      </c>
      <c r="K168" s="369"/>
      <c r="L168" s="370">
        <f>+Tabla1[[#This Row],[Precio Unitario]]*Tabla1[[#This Row],[Cantidad de Insumos]]</f>
        <v>0</v>
      </c>
      <c r="M168" s="371"/>
      <c r="N168" s="368"/>
      <c r="O168" s="357"/>
      <c r="P168" s="357"/>
    </row>
    <row r="169" spans="2:16" ht="12.75">
      <c r="B169" s="372" t="str">
        <f>IF(Tabla1[[#This Row],[Código_Actividad]]="","",CONCATENATE(Tabla1[[#This Row],[POA]],".",Tabla1[[#This Row],[SRS]],".",Tabla1[[#This Row],[AREA]],".",Tabla1[[#This Row],[TIPO]]))</f>
        <v/>
      </c>
      <c r="C169" s="372" t="str">
        <f>IF(Tabla1[[#This Row],[Código_Actividad]]="","",'[5]Formulario PPGR1'!#REF!)</f>
        <v/>
      </c>
      <c r="D169" s="372" t="str">
        <f>IF(Tabla1[[#This Row],[Código_Actividad]]="","",'[5]Formulario PPGR1'!#REF!)</f>
        <v/>
      </c>
      <c r="E169" s="372" t="str">
        <f>IF(Tabla1[[#This Row],[Código_Actividad]]="","",'[5]Formulario PPGR1'!#REF!)</f>
        <v/>
      </c>
      <c r="F169" s="372" t="str">
        <f>IF(Tabla1[[#This Row],[Código_Actividad]]="","",'[5]Formulario PPGR1'!#REF!)</f>
        <v/>
      </c>
      <c r="G169" s="367"/>
      <c r="H169" s="368"/>
      <c r="I169" s="368"/>
      <c r="J169" s="367">
        <v>2</v>
      </c>
      <c r="K169" s="369"/>
      <c r="L169" s="370">
        <f>+Tabla1[[#This Row],[Precio Unitario]]*Tabla1[[#This Row],[Cantidad de Insumos]]</f>
        <v>0</v>
      </c>
      <c r="M169" s="371"/>
      <c r="N169" s="368"/>
      <c r="O169" s="357"/>
      <c r="P169" s="357"/>
    </row>
    <row r="170" spans="2:16" ht="12.75">
      <c r="B170" s="372" t="str">
        <f>IF(Tabla1[[#This Row],[Código_Actividad]]="","",CONCATENATE(Tabla1[[#This Row],[POA]],".",Tabla1[[#This Row],[SRS]],".",Tabla1[[#This Row],[AREA]],".",Tabla1[[#This Row],[TIPO]]))</f>
        <v/>
      </c>
      <c r="C170" s="372" t="str">
        <f>IF(Tabla1[[#This Row],[Código_Actividad]]="","",'[5]Formulario PPGR1'!#REF!)</f>
        <v/>
      </c>
      <c r="D170" s="372" t="str">
        <f>IF(Tabla1[[#This Row],[Código_Actividad]]="","",'[5]Formulario PPGR1'!#REF!)</f>
        <v/>
      </c>
      <c r="E170" s="372" t="str">
        <f>IF(Tabla1[[#This Row],[Código_Actividad]]="","",'[5]Formulario PPGR1'!#REF!)</f>
        <v/>
      </c>
      <c r="F170" s="372" t="str">
        <f>IF(Tabla1[[#This Row],[Código_Actividad]]="","",'[5]Formulario PPGR1'!#REF!)</f>
        <v/>
      </c>
      <c r="G170" s="367"/>
      <c r="H170" s="368"/>
      <c r="I170" s="368"/>
      <c r="J170" s="367">
        <v>2</v>
      </c>
      <c r="K170" s="369"/>
      <c r="L170" s="370">
        <f>+Tabla1[[#This Row],[Precio Unitario]]*Tabla1[[#This Row],[Cantidad de Insumos]]</f>
        <v>0</v>
      </c>
      <c r="M170" s="371"/>
      <c r="N170" s="368"/>
      <c r="O170" s="357"/>
      <c r="P170" s="357"/>
    </row>
    <row r="171" spans="2:16" ht="12.75">
      <c r="B171" s="372" t="str">
        <f>IF(Tabla1[[#This Row],[Código_Actividad]]="","",CONCATENATE(Tabla1[[#This Row],[POA]],".",Tabla1[[#This Row],[SRS]],".",Tabla1[[#This Row],[AREA]],".",Tabla1[[#This Row],[TIPO]]))</f>
        <v/>
      </c>
      <c r="C171" s="372" t="str">
        <f>IF(Tabla1[[#This Row],[Código_Actividad]]="","",'[5]Formulario PPGR1'!#REF!)</f>
        <v/>
      </c>
      <c r="D171" s="372" t="str">
        <f>IF(Tabla1[[#This Row],[Código_Actividad]]="","",'[5]Formulario PPGR1'!#REF!)</f>
        <v/>
      </c>
      <c r="E171" s="372" t="str">
        <f>IF(Tabla1[[#This Row],[Código_Actividad]]="","",'[5]Formulario PPGR1'!#REF!)</f>
        <v/>
      </c>
      <c r="F171" s="372" t="str">
        <f>IF(Tabla1[[#This Row],[Código_Actividad]]="","",'[5]Formulario PPGR1'!#REF!)</f>
        <v/>
      </c>
      <c r="G171" s="367"/>
      <c r="H171" s="368"/>
      <c r="I171" s="368"/>
      <c r="J171" s="367">
        <v>1</v>
      </c>
      <c r="K171" s="369"/>
      <c r="L171" s="370">
        <f>+Tabla1[[#This Row],[Precio Unitario]]*Tabla1[[#This Row],[Cantidad de Insumos]]</f>
        <v>0</v>
      </c>
      <c r="M171" s="371"/>
      <c r="N171" s="368"/>
      <c r="O171" s="357"/>
      <c r="P171" s="357"/>
    </row>
    <row r="172" spans="2:16" ht="12.75">
      <c r="B172" s="372" t="str">
        <f>IF(Tabla1[[#This Row],[Código_Actividad]]="","",CONCATENATE(Tabla1[[#This Row],[POA]],".",Tabla1[[#This Row],[SRS]],".",Tabla1[[#This Row],[AREA]],".",Tabla1[[#This Row],[TIPO]]))</f>
        <v/>
      </c>
      <c r="C172" s="372" t="str">
        <f>IF(Tabla1[[#This Row],[Código_Actividad]]="","",'[5]Formulario PPGR1'!#REF!)</f>
        <v/>
      </c>
      <c r="D172" s="372" t="str">
        <f>IF(Tabla1[[#This Row],[Código_Actividad]]="","",'[5]Formulario PPGR1'!#REF!)</f>
        <v/>
      </c>
      <c r="E172" s="372" t="str">
        <f>IF(Tabla1[[#This Row],[Código_Actividad]]="","",'[5]Formulario PPGR1'!#REF!)</f>
        <v/>
      </c>
      <c r="F172" s="372" t="str">
        <f>IF(Tabla1[[#This Row],[Código_Actividad]]="","",'[5]Formulario PPGR1'!#REF!)</f>
        <v/>
      </c>
      <c r="G172" s="367"/>
      <c r="H172" s="368"/>
      <c r="I172" s="368"/>
      <c r="J172" s="367">
        <v>2</v>
      </c>
      <c r="K172" s="369"/>
      <c r="L172" s="370">
        <f>+Tabla1[[#This Row],[Precio Unitario]]*Tabla1[[#This Row],[Cantidad de Insumos]]</f>
        <v>0</v>
      </c>
      <c r="M172" s="371"/>
      <c r="N172" s="368"/>
      <c r="O172" s="357"/>
      <c r="P172" s="357"/>
    </row>
    <row r="173" spans="2:16" ht="12.75">
      <c r="B173" s="372" t="str">
        <f>IF(Tabla1[[#This Row],[Código_Actividad]]="","",CONCATENATE(Tabla1[[#This Row],[POA]],".",Tabla1[[#This Row],[SRS]],".",Tabla1[[#This Row],[AREA]],".",Tabla1[[#This Row],[TIPO]]))</f>
        <v/>
      </c>
      <c r="C173" s="372" t="str">
        <f>IF(Tabla1[[#This Row],[Código_Actividad]]="","",'[5]Formulario PPGR1'!#REF!)</f>
        <v/>
      </c>
      <c r="D173" s="372" t="str">
        <f>IF(Tabla1[[#This Row],[Código_Actividad]]="","",'[5]Formulario PPGR1'!#REF!)</f>
        <v/>
      </c>
      <c r="E173" s="372" t="str">
        <f>IF(Tabla1[[#This Row],[Código_Actividad]]="","",'[5]Formulario PPGR1'!#REF!)</f>
        <v/>
      </c>
      <c r="F173" s="372" t="str">
        <f>IF(Tabla1[[#This Row],[Código_Actividad]]="","",'[5]Formulario PPGR1'!#REF!)</f>
        <v/>
      </c>
      <c r="G173" s="367"/>
      <c r="H173" s="368"/>
      <c r="I173" s="368"/>
      <c r="J173" s="367">
        <v>5</v>
      </c>
      <c r="K173" s="369"/>
      <c r="L173" s="370">
        <f>+Tabla1[[#This Row],[Precio Unitario]]*Tabla1[[#This Row],[Cantidad de Insumos]]</f>
        <v>0</v>
      </c>
      <c r="M173" s="371"/>
      <c r="N173" s="368"/>
      <c r="O173" s="357"/>
      <c r="P173" s="357"/>
    </row>
    <row r="174" spans="2:16" ht="12.75">
      <c r="B174" s="372" t="str">
        <f>IF(Tabla1[[#This Row],[Código_Actividad]]="","",CONCATENATE(Tabla1[[#This Row],[POA]],".",Tabla1[[#This Row],[SRS]],".",Tabla1[[#This Row],[AREA]],".",Tabla1[[#This Row],[TIPO]]))</f>
        <v/>
      </c>
      <c r="C174" s="372" t="str">
        <f>IF(Tabla1[[#This Row],[Código_Actividad]]="","",'[5]Formulario PPGR1'!#REF!)</f>
        <v/>
      </c>
      <c r="D174" s="372" t="str">
        <f>IF(Tabla1[[#This Row],[Código_Actividad]]="","",'[5]Formulario PPGR1'!#REF!)</f>
        <v/>
      </c>
      <c r="E174" s="372" t="str">
        <f>IF(Tabla1[[#This Row],[Código_Actividad]]="","",'[5]Formulario PPGR1'!#REF!)</f>
        <v/>
      </c>
      <c r="F174" s="372" t="str">
        <f>IF(Tabla1[[#This Row],[Código_Actividad]]="","",'[5]Formulario PPGR1'!#REF!)</f>
        <v/>
      </c>
      <c r="G174" s="367"/>
      <c r="H174" s="368"/>
      <c r="I174" s="368"/>
      <c r="J174" s="367"/>
      <c r="K174" s="369"/>
      <c r="L174" s="370">
        <f>+Tabla1[[#This Row],[Precio Unitario]]*Tabla1[[#This Row],[Cantidad de Insumos]]</f>
        <v>0</v>
      </c>
      <c r="M174" s="371"/>
      <c r="N174" s="368"/>
      <c r="O174" s="357"/>
      <c r="P174" s="357"/>
    </row>
    <row r="175" spans="2:16" ht="12.75">
      <c r="B175" s="372" t="str">
        <f>IF(Tabla1[[#This Row],[Código_Actividad]]="","",CONCATENATE(Tabla1[[#This Row],[POA]],".",Tabla1[[#This Row],[SRS]],".",Tabla1[[#This Row],[AREA]],".",Tabla1[[#This Row],[TIPO]]))</f>
        <v/>
      </c>
      <c r="C175" s="372" t="str">
        <f>IF(Tabla1[[#This Row],[Código_Actividad]]="","",'[5]Formulario PPGR1'!#REF!)</f>
        <v/>
      </c>
      <c r="D175" s="372" t="str">
        <f>IF(Tabla1[[#This Row],[Código_Actividad]]="","",'[5]Formulario PPGR1'!#REF!)</f>
        <v/>
      </c>
      <c r="E175" s="372" t="str">
        <f>IF(Tabla1[[#This Row],[Código_Actividad]]="","",'[5]Formulario PPGR1'!#REF!)</f>
        <v/>
      </c>
      <c r="F175" s="372" t="str">
        <f>IF(Tabla1[[#This Row],[Código_Actividad]]="","",'[5]Formulario PPGR1'!#REF!)</f>
        <v/>
      </c>
      <c r="G175" s="367"/>
      <c r="H175" s="368"/>
      <c r="I175" s="368"/>
      <c r="J175" s="367">
        <v>1</v>
      </c>
      <c r="K175" s="369"/>
      <c r="L175" s="370">
        <f>+Tabla1[[#This Row],[Precio Unitario]]*Tabla1[[#This Row],[Cantidad de Insumos]]</f>
        <v>0</v>
      </c>
      <c r="M175" s="371"/>
      <c r="N175" s="368"/>
      <c r="O175" s="357"/>
      <c r="P175" s="357"/>
    </row>
    <row r="176" spans="2:16" ht="12.75">
      <c r="B176" s="372" t="str">
        <f>IF(Tabla1[[#This Row],[Código_Actividad]]="","",CONCATENATE(Tabla1[[#This Row],[POA]],".",Tabla1[[#This Row],[SRS]],".",Tabla1[[#This Row],[AREA]],".",Tabla1[[#This Row],[TIPO]]))</f>
        <v/>
      </c>
      <c r="C176" s="372" t="str">
        <f>IF(Tabla1[[#This Row],[Código_Actividad]]="","",'[5]Formulario PPGR1'!#REF!)</f>
        <v/>
      </c>
      <c r="D176" s="372" t="str">
        <f>IF(Tabla1[[#This Row],[Código_Actividad]]="","",'[5]Formulario PPGR1'!#REF!)</f>
        <v/>
      </c>
      <c r="E176" s="372" t="str">
        <f>IF(Tabla1[[#This Row],[Código_Actividad]]="","",'[5]Formulario PPGR1'!#REF!)</f>
        <v/>
      </c>
      <c r="F176" s="372" t="str">
        <f>IF(Tabla1[[#This Row],[Código_Actividad]]="","",'[5]Formulario PPGR1'!#REF!)</f>
        <v/>
      </c>
      <c r="G176" s="367"/>
      <c r="H176" s="368"/>
      <c r="I176" s="368"/>
      <c r="J176" s="367">
        <v>1</v>
      </c>
      <c r="K176" s="369"/>
      <c r="L176" s="370">
        <f>+Tabla1[[#This Row],[Precio Unitario]]*Tabla1[[#This Row],[Cantidad de Insumos]]</f>
        <v>0</v>
      </c>
      <c r="M176" s="371"/>
      <c r="N176" s="368"/>
      <c r="O176" s="357"/>
      <c r="P176" s="357"/>
    </row>
    <row r="177" spans="2:16" ht="12.75">
      <c r="B177" s="372" t="str">
        <f>IF(Tabla1[[#This Row],[Código_Actividad]]="","",CONCATENATE(Tabla1[[#This Row],[POA]],".",Tabla1[[#This Row],[SRS]],".",Tabla1[[#This Row],[AREA]],".",Tabla1[[#This Row],[TIPO]]))</f>
        <v/>
      </c>
      <c r="C177" s="372" t="str">
        <f>IF(Tabla1[[#This Row],[Código_Actividad]]="","",'[5]Formulario PPGR1'!#REF!)</f>
        <v/>
      </c>
      <c r="D177" s="372" t="str">
        <f>IF(Tabla1[[#This Row],[Código_Actividad]]="","",'[5]Formulario PPGR1'!#REF!)</f>
        <v/>
      </c>
      <c r="E177" s="372" t="str">
        <f>IF(Tabla1[[#This Row],[Código_Actividad]]="","",'[5]Formulario PPGR1'!#REF!)</f>
        <v/>
      </c>
      <c r="F177" s="372" t="str">
        <f>IF(Tabla1[[#This Row],[Código_Actividad]]="","",'[5]Formulario PPGR1'!#REF!)</f>
        <v/>
      </c>
      <c r="G177" s="367"/>
      <c r="H177" s="368"/>
      <c r="I177" s="368"/>
      <c r="J177" s="367">
        <v>1</v>
      </c>
      <c r="K177" s="369"/>
      <c r="L177" s="370">
        <f>+Tabla1[[#This Row],[Precio Unitario]]*Tabla1[[#This Row],[Cantidad de Insumos]]</f>
        <v>0</v>
      </c>
      <c r="M177" s="371"/>
      <c r="N177" s="368"/>
      <c r="O177" s="357"/>
      <c r="P177" s="357"/>
    </row>
    <row r="178" spans="2:16" ht="12.75">
      <c r="B178" s="372" t="str">
        <f>IF(Tabla1[[#This Row],[Código_Actividad]]="","",CONCATENATE(Tabla1[[#This Row],[POA]],".",Tabla1[[#This Row],[SRS]],".",Tabla1[[#This Row],[AREA]],".",Tabla1[[#This Row],[TIPO]]))</f>
        <v/>
      </c>
      <c r="C178" s="372" t="str">
        <f>IF(Tabla1[[#This Row],[Código_Actividad]]="","",'[5]Formulario PPGR1'!#REF!)</f>
        <v/>
      </c>
      <c r="D178" s="372" t="str">
        <f>IF(Tabla1[[#This Row],[Código_Actividad]]="","",'[5]Formulario PPGR1'!#REF!)</f>
        <v/>
      </c>
      <c r="E178" s="372" t="str">
        <f>IF(Tabla1[[#This Row],[Código_Actividad]]="","",'[5]Formulario PPGR1'!#REF!)</f>
        <v/>
      </c>
      <c r="F178" s="372" t="str">
        <f>IF(Tabla1[[#This Row],[Código_Actividad]]="","",'[5]Formulario PPGR1'!#REF!)</f>
        <v/>
      </c>
      <c r="G178" s="367"/>
      <c r="H178" s="368"/>
      <c r="I178" s="368"/>
      <c r="J178" s="367">
        <v>1</v>
      </c>
      <c r="K178" s="369"/>
      <c r="L178" s="370">
        <f>+Tabla1[[#This Row],[Precio Unitario]]*Tabla1[[#This Row],[Cantidad de Insumos]]</f>
        <v>0</v>
      </c>
      <c r="M178" s="371"/>
      <c r="N178" s="368"/>
      <c r="O178" s="357"/>
      <c r="P178" s="357"/>
    </row>
    <row r="179" spans="2:16" ht="12.75">
      <c r="B179" s="366" t="str">
        <f>IF(Tabla1[[#This Row],[Código_Actividad]]="","",CONCATENATE(Tabla1[[#This Row],[POA]],".",Tabla1[[#This Row],[SRS]],".",Tabla1[[#This Row],[AREA]],".",Tabla1[[#This Row],[TIPO]]))</f>
        <v/>
      </c>
      <c r="C179" s="366" t="str">
        <f>IF(Tabla1[[#This Row],[Código_Actividad]]="","",'[5]Formulario PPGR1'!#REF!)</f>
        <v/>
      </c>
      <c r="D179" s="366" t="str">
        <f>IF(Tabla1[[#This Row],[Código_Actividad]]="","",'[5]Formulario PPGR1'!#REF!)</f>
        <v/>
      </c>
      <c r="E179" s="366" t="str">
        <f>IF(Tabla1[[#This Row],[Código_Actividad]]="","",'[5]Formulario PPGR1'!#REF!)</f>
        <v/>
      </c>
      <c r="F179" s="366" t="str">
        <f>IF(Tabla1[[#This Row],[Código_Actividad]]="","",'[5]Formulario PPGR1'!#REF!)</f>
        <v/>
      </c>
      <c r="G179" s="367"/>
      <c r="H179" s="368"/>
      <c r="I179" s="368"/>
      <c r="J179" s="367">
        <v>6</v>
      </c>
      <c r="K179" s="369"/>
      <c r="L179" s="370">
        <f>+Tabla1[[#This Row],[Precio Unitario]]*Tabla1[[#This Row],[Cantidad de Insumos]]</f>
        <v>0</v>
      </c>
      <c r="M179" s="371"/>
      <c r="N179" s="368"/>
      <c r="O179" s="357"/>
      <c r="P179" s="357"/>
    </row>
    <row r="180" spans="2:16" ht="12.75">
      <c r="B180" s="366" t="str">
        <f>IF(Tabla1[[#This Row],[Código_Actividad]]="","",CONCATENATE(Tabla1[[#This Row],[POA]],".",Tabla1[[#This Row],[SRS]],".",Tabla1[[#This Row],[AREA]],".",Tabla1[[#This Row],[TIPO]]))</f>
        <v/>
      </c>
      <c r="C180" s="366" t="str">
        <f>IF(Tabla1[[#This Row],[Código_Actividad]]="","",'[5]Formulario PPGR1'!#REF!)</f>
        <v/>
      </c>
      <c r="D180" s="366" t="str">
        <f>IF(Tabla1[[#This Row],[Código_Actividad]]="","",'[5]Formulario PPGR1'!#REF!)</f>
        <v/>
      </c>
      <c r="E180" s="366" t="str">
        <f>IF(Tabla1[[#This Row],[Código_Actividad]]="","",'[5]Formulario PPGR1'!#REF!)</f>
        <v/>
      </c>
      <c r="F180" s="366" t="str">
        <f>IF(Tabla1[[#This Row],[Código_Actividad]]="","",'[5]Formulario PPGR1'!#REF!)</f>
        <v/>
      </c>
      <c r="G180" s="367"/>
      <c r="H180" s="368"/>
      <c r="I180" s="368"/>
      <c r="J180" s="367">
        <v>3</v>
      </c>
      <c r="K180" s="369"/>
      <c r="L180" s="370">
        <f>+Tabla1[[#This Row],[Precio Unitario]]*Tabla1[[#This Row],[Cantidad de Insumos]]</f>
        <v>0</v>
      </c>
      <c r="M180" s="371"/>
      <c r="N180" s="368"/>
      <c r="O180" s="357"/>
      <c r="P180" s="357"/>
    </row>
    <row r="181" spans="2:16" ht="12.75">
      <c r="B181" s="366" t="str">
        <f>IF(Tabla1[[#This Row],[Código_Actividad]]="","",CONCATENATE(Tabla1[[#This Row],[POA]],".",Tabla1[[#This Row],[SRS]],".",Tabla1[[#This Row],[AREA]],".",Tabla1[[#This Row],[TIPO]]))</f>
        <v/>
      </c>
      <c r="C181" s="366" t="str">
        <f>IF(Tabla1[[#This Row],[Código_Actividad]]="","",'[5]Formulario PPGR1'!#REF!)</f>
        <v/>
      </c>
      <c r="D181" s="366" t="str">
        <f>IF(Tabla1[[#This Row],[Código_Actividad]]="","",'[5]Formulario PPGR1'!#REF!)</f>
        <v/>
      </c>
      <c r="E181" s="366" t="str">
        <f>IF(Tabla1[[#This Row],[Código_Actividad]]="","",'[5]Formulario PPGR1'!#REF!)</f>
        <v/>
      </c>
      <c r="F181" s="366" t="str">
        <f>IF(Tabla1[[#This Row],[Código_Actividad]]="","",'[5]Formulario PPGR1'!#REF!)</f>
        <v/>
      </c>
      <c r="G181" s="367"/>
      <c r="H181" s="368"/>
      <c r="I181" s="368"/>
      <c r="J181" s="367">
        <v>63</v>
      </c>
      <c r="K181" s="369"/>
      <c r="L181" s="370">
        <f>+Tabla1[[#This Row],[Precio Unitario]]*Tabla1[[#This Row],[Cantidad de Insumos]]</f>
        <v>0</v>
      </c>
      <c r="M181" s="371"/>
      <c r="N181" s="368"/>
      <c r="O181" s="357"/>
      <c r="P181" s="357"/>
    </row>
    <row r="182" spans="2:16" ht="12.75">
      <c r="B182" s="372" t="str">
        <f>IF(Tabla1[[#This Row],[Código_Actividad]]="","",CONCATENATE(Tabla1[[#This Row],[POA]],".",Tabla1[[#This Row],[SRS]],".",Tabla1[[#This Row],[AREA]],".",Tabla1[[#This Row],[TIPO]]))</f>
        <v/>
      </c>
      <c r="C182" s="372" t="str">
        <f>IF(Tabla1[[#This Row],[Código_Actividad]]="","",'[5]Formulario PPGR1'!#REF!)</f>
        <v/>
      </c>
      <c r="D182" s="372" t="str">
        <f>IF(Tabla1[[#This Row],[Código_Actividad]]="","",'[5]Formulario PPGR1'!#REF!)</f>
        <v/>
      </c>
      <c r="E182" s="372" t="str">
        <f>IF(Tabla1[[#This Row],[Código_Actividad]]="","",'[5]Formulario PPGR1'!#REF!)</f>
        <v/>
      </c>
      <c r="F182" s="372" t="str">
        <f>IF(Tabla1[[#This Row],[Código_Actividad]]="","",'[5]Formulario PPGR1'!#REF!)</f>
        <v/>
      </c>
      <c r="G182" s="367"/>
      <c r="H182" s="368"/>
      <c r="I182" s="368"/>
      <c r="J182" s="367">
        <v>1</v>
      </c>
      <c r="K182" s="369"/>
      <c r="L182" s="370">
        <f>+Tabla1[[#This Row],[Precio Unitario]]*Tabla1[[#This Row],[Cantidad de Insumos]]</f>
        <v>0</v>
      </c>
      <c r="M182" s="371"/>
      <c r="N182" s="368"/>
      <c r="O182" s="357"/>
      <c r="P182" s="357"/>
    </row>
    <row r="183" spans="2:16" ht="12.75">
      <c r="B183" s="372" t="str">
        <f>IF(Tabla1[[#This Row],[Código_Actividad]]="","",CONCATENATE(Tabla1[[#This Row],[POA]],".",Tabla1[[#This Row],[SRS]],".",Tabla1[[#This Row],[AREA]],".",Tabla1[[#This Row],[TIPO]]))</f>
        <v/>
      </c>
      <c r="C183" s="372" t="str">
        <f>IF(Tabla1[[#This Row],[Código_Actividad]]="","",'[5]Formulario PPGR1'!#REF!)</f>
        <v/>
      </c>
      <c r="D183" s="372" t="str">
        <f>IF(Tabla1[[#This Row],[Código_Actividad]]="","",'[5]Formulario PPGR1'!#REF!)</f>
        <v/>
      </c>
      <c r="E183" s="372" t="str">
        <f>IF(Tabla1[[#This Row],[Código_Actividad]]="","",'[5]Formulario PPGR1'!#REF!)</f>
        <v/>
      </c>
      <c r="F183" s="372" t="str">
        <f>IF(Tabla1[[#This Row],[Código_Actividad]]="","",'[5]Formulario PPGR1'!#REF!)</f>
        <v/>
      </c>
      <c r="G183" s="367"/>
      <c r="H183" s="368"/>
      <c r="I183" s="368"/>
      <c r="J183" s="367">
        <v>4</v>
      </c>
      <c r="K183" s="369"/>
      <c r="L183" s="370">
        <f>+Tabla1[[#This Row],[Precio Unitario]]*Tabla1[[#This Row],[Cantidad de Insumos]]</f>
        <v>0</v>
      </c>
      <c r="M183" s="371"/>
      <c r="N183" s="368"/>
      <c r="O183" s="357"/>
      <c r="P183" s="357"/>
    </row>
    <row r="184" spans="2:16" ht="12.75">
      <c r="B184" s="372" t="str">
        <f>IF(Tabla1[[#This Row],[Código_Actividad]]="","",CONCATENATE(Tabla1[[#This Row],[POA]],".",Tabla1[[#This Row],[SRS]],".",Tabla1[[#This Row],[AREA]],".",Tabla1[[#This Row],[TIPO]]))</f>
        <v/>
      </c>
      <c r="C184" s="372" t="str">
        <f>IF(Tabla1[[#This Row],[Código_Actividad]]="","",'[5]Formulario PPGR1'!#REF!)</f>
        <v/>
      </c>
      <c r="D184" s="372" t="str">
        <f>IF(Tabla1[[#This Row],[Código_Actividad]]="","",'[5]Formulario PPGR1'!#REF!)</f>
        <v/>
      </c>
      <c r="E184" s="372" t="str">
        <f>IF(Tabla1[[#This Row],[Código_Actividad]]="","",'[5]Formulario PPGR1'!#REF!)</f>
        <v/>
      </c>
      <c r="F184" s="372" t="str">
        <f>IF(Tabla1[[#This Row],[Código_Actividad]]="","",'[5]Formulario PPGR1'!#REF!)</f>
        <v/>
      </c>
      <c r="G184" s="367"/>
      <c r="H184" s="368"/>
      <c r="I184" s="368"/>
      <c r="J184" s="367">
        <v>1</v>
      </c>
      <c r="K184" s="369"/>
      <c r="L184" s="370">
        <f>+Tabla1[[#This Row],[Precio Unitario]]*Tabla1[[#This Row],[Cantidad de Insumos]]</f>
        <v>0</v>
      </c>
      <c r="M184" s="371"/>
      <c r="N184" s="368"/>
      <c r="O184" s="357"/>
      <c r="P184" s="357"/>
    </row>
    <row r="185" spans="2:16" ht="12.75">
      <c r="B185" s="372" t="str">
        <f>IF(Tabla1[[#This Row],[Código_Actividad]]="","",CONCATENATE(Tabla1[[#This Row],[POA]],".",Tabla1[[#This Row],[SRS]],".",Tabla1[[#This Row],[AREA]],".",Tabla1[[#This Row],[TIPO]]))</f>
        <v/>
      </c>
      <c r="C185" s="372" t="str">
        <f>IF(Tabla1[[#This Row],[Código_Actividad]]="","",'[5]Formulario PPGR1'!#REF!)</f>
        <v/>
      </c>
      <c r="D185" s="372" t="str">
        <f>IF(Tabla1[[#This Row],[Código_Actividad]]="","",'[5]Formulario PPGR1'!#REF!)</f>
        <v/>
      </c>
      <c r="E185" s="372" t="str">
        <f>IF(Tabla1[[#This Row],[Código_Actividad]]="","",'[5]Formulario PPGR1'!#REF!)</f>
        <v/>
      </c>
      <c r="F185" s="372" t="str">
        <f>IF(Tabla1[[#This Row],[Código_Actividad]]="","",'[5]Formulario PPGR1'!#REF!)</f>
        <v/>
      </c>
      <c r="G185" s="367"/>
      <c r="H185" s="368"/>
      <c r="I185" s="368"/>
      <c r="J185" s="367"/>
      <c r="K185" s="369"/>
      <c r="L185" s="370">
        <f>+Tabla1[[#This Row],[Precio Unitario]]*Tabla1[[#This Row],[Cantidad de Insumos]]</f>
        <v>0</v>
      </c>
      <c r="M185" s="371"/>
      <c r="N185" s="368"/>
      <c r="O185" s="357"/>
      <c r="P185" s="357"/>
    </row>
    <row r="186" spans="2:16" ht="12.75">
      <c r="B186" s="372" t="str">
        <f>IF(Tabla1[[#This Row],[Código_Actividad]]="","",CONCATENATE(Tabla1[[#This Row],[POA]],".",Tabla1[[#This Row],[SRS]],".",Tabla1[[#This Row],[AREA]],".",Tabla1[[#This Row],[TIPO]]))</f>
        <v/>
      </c>
      <c r="C186" s="372" t="str">
        <f>IF(Tabla1[[#This Row],[Código_Actividad]]="","",'[5]Formulario PPGR1'!#REF!)</f>
        <v/>
      </c>
      <c r="D186" s="372" t="str">
        <f>IF(Tabla1[[#This Row],[Código_Actividad]]="","",'[5]Formulario PPGR1'!#REF!)</f>
        <v/>
      </c>
      <c r="E186" s="372" t="str">
        <f>IF(Tabla1[[#This Row],[Código_Actividad]]="","",'[5]Formulario PPGR1'!#REF!)</f>
        <v/>
      </c>
      <c r="F186" s="372" t="str">
        <f>IF(Tabla1[[#This Row],[Código_Actividad]]="","",'[5]Formulario PPGR1'!#REF!)</f>
        <v/>
      </c>
      <c r="G186" s="367"/>
      <c r="H186" s="368"/>
      <c r="I186" s="368"/>
      <c r="J186" s="367">
        <v>2</v>
      </c>
      <c r="K186" s="369"/>
      <c r="L186" s="370">
        <f>+Tabla1[[#This Row],[Precio Unitario]]*Tabla1[[#This Row],[Cantidad de Insumos]]</f>
        <v>0</v>
      </c>
      <c r="M186" s="371"/>
      <c r="N186" s="368"/>
      <c r="O186" s="357"/>
      <c r="P186" s="357"/>
    </row>
    <row r="187" spans="2:16" ht="12.75">
      <c r="B187" s="372" t="str">
        <f>IF(Tabla1[[#This Row],[Código_Actividad]]="","",CONCATENATE(Tabla1[[#This Row],[POA]],".",Tabla1[[#This Row],[SRS]],".",Tabla1[[#This Row],[AREA]],".",Tabla1[[#This Row],[TIPO]]))</f>
        <v/>
      </c>
      <c r="C187" s="372" t="str">
        <f>IF(Tabla1[[#This Row],[Código_Actividad]]="","",'[5]Formulario PPGR1'!#REF!)</f>
        <v/>
      </c>
      <c r="D187" s="372" t="str">
        <f>IF(Tabla1[[#This Row],[Código_Actividad]]="","",'[5]Formulario PPGR1'!#REF!)</f>
        <v/>
      </c>
      <c r="E187" s="372" t="str">
        <f>IF(Tabla1[[#This Row],[Código_Actividad]]="","",'[5]Formulario PPGR1'!#REF!)</f>
        <v/>
      </c>
      <c r="F187" s="372" t="str">
        <f>IF(Tabla1[[#This Row],[Código_Actividad]]="","",'[5]Formulario PPGR1'!#REF!)</f>
        <v/>
      </c>
      <c r="G187" s="367"/>
      <c r="H187" s="368"/>
      <c r="I187" s="368"/>
      <c r="J187" s="367">
        <v>60</v>
      </c>
      <c r="K187" s="369"/>
      <c r="L187" s="370">
        <f>+Tabla1[[#This Row],[Precio Unitario]]*Tabla1[[#This Row],[Cantidad de Insumos]]</f>
        <v>0</v>
      </c>
      <c r="M187" s="371"/>
      <c r="N187" s="368"/>
      <c r="O187" s="357"/>
      <c r="P187" s="357"/>
    </row>
    <row r="188" spans="2:16" ht="12.75">
      <c r="B188" s="372" t="str">
        <f>IF(Tabla1[[#This Row],[Código_Actividad]]="","",CONCATENATE(Tabla1[[#This Row],[POA]],".",Tabla1[[#This Row],[SRS]],".",Tabla1[[#This Row],[AREA]],".",Tabla1[[#This Row],[TIPO]]))</f>
        <v/>
      </c>
      <c r="C188" s="372" t="str">
        <f>IF(Tabla1[[#This Row],[Código_Actividad]]="","",'[5]Formulario PPGR1'!#REF!)</f>
        <v/>
      </c>
      <c r="D188" s="372" t="str">
        <f>IF(Tabla1[[#This Row],[Código_Actividad]]="","",'[5]Formulario PPGR1'!#REF!)</f>
        <v/>
      </c>
      <c r="E188" s="372" t="str">
        <f>IF(Tabla1[[#This Row],[Código_Actividad]]="","",'[5]Formulario PPGR1'!#REF!)</f>
        <v/>
      </c>
      <c r="F188" s="372" t="str">
        <f>IF(Tabla1[[#This Row],[Código_Actividad]]="","",'[5]Formulario PPGR1'!#REF!)</f>
        <v/>
      </c>
      <c r="G188" s="367"/>
      <c r="H188" s="368"/>
      <c r="I188" s="368"/>
      <c r="J188" s="367">
        <v>2</v>
      </c>
      <c r="K188" s="369"/>
      <c r="L188" s="370">
        <f>+Tabla1[[#This Row],[Precio Unitario]]*Tabla1[[#This Row],[Cantidad de Insumos]]</f>
        <v>0</v>
      </c>
      <c r="M188" s="371"/>
      <c r="N188" s="368"/>
      <c r="O188" s="357"/>
      <c r="P188" s="357"/>
    </row>
    <row r="189" spans="2:16" ht="12.75">
      <c r="B189" s="372" t="str">
        <f>IF(Tabla1[[#This Row],[Código_Actividad]]="","",CONCATENATE(Tabla1[[#This Row],[POA]],".",Tabla1[[#This Row],[SRS]],".",Tabla1[[#This Row],[AREA]],".",Tabla1[[#This Row],[TIPO]]))</f>
        <v/>
      </c>
      <c r="C189" s="372" t="str">
        <f>IF(Tabla1[[#This Row],[Código_Actividad]]="","",'[5]Formulario PPGR1'!#REF!)</f>
        <v/>
      </c>
      <c r="D189" s="372" t="str">
        <f>IF(Tabla1[[#This Row],[Código_Actividad]]="","",'[5]Formulario PPGR1'!#REF!)</f>
        <v/>
      </c>
      <c r="E189" s="372" t="str">
        <f>IF(Tabla1[[#This Row],[Código_Actividad]]="","",'[5]Formulario PPGR1'!#REF!)</f>
        <v/>
      </c>
      <c r="F189" s="372" t="str">
        <f>IF(Tabla1[[#This Row],[Código_Actividad]]="","",'[5]Formulario PPGR1'!#REF!)</f>
        <v/>
      </c>
      <c r="G189" s="367"/>
      <c r="H189" s="368"/>
      <c r="I189" s="368"/>
      <c r="J189" s="367"/>
      <c r="K189" s="369"/>
      <c r="L189" s="370">
        <f>+Tabla1[[#This Row],[Precio Unitario]]*Tabla1[[#This Row],[Cantidad de Insumos]]</f>
        <v>0</v>
      </c>
      <c r="M189" s="371"/>
      <c r="N189" s="368"/>
      <c r="O189" s="357"/>
      <c r="P189" s="357"/>
    </row>
    <row r="190" spans="2:16" ht="12.75">
      <c r="B190" s="372" t="str">
        <f>IF(Tabla1[[#This Row],[Código_Actividad]]="","",CONCATENATE(Tabla1[[#This Row],[POA]],".",Tabla1[[#This Row],[SRS]],".",Tabla1[[#This Row],[AREA]],".",Tabla1[[#This Row],[TIPO]]))</f>
        <v/>
      </c>
      <c r="C190" s="372" t="str">
        <f>IF(Tabla1[[#This Row],[Código_Actividad]]="","",'[5]Formulario PPGR1'!#REF!)</f>
        <v/>
      </c>
      <c r="D190" s="372" t="str">
        <f>IF(Tabla1[[#This Row],[Código_Actividad]]="","",'[5]Formulario PPGR1'!#REF!)</f>
        <v/>
      </c>
      <c r="E190" s="372" t="str">
        <f>IF(Tabla1[[#This Row],[Código_Actividad]]="","",'[5]Formulario PPGR1'!#REF!)</f>
        <v/>
      </c>
      <c r="F190" s="372" t="str">
        <f>IF(Tabla1[[#This Row],[Código_Actividad]]="","",'[5]Formulario PPGR1'!#REF!)</f>
        <v/>
      </c>
      <c r="G190" s="367"/>
      <c r="H190" s="368"/>
      <c r="I190" s="368"/>
      <c r="J190" s="367">
        <v>6</v>
      </c>
      <c r="K190" s="369"/>
      <c r="L190" s="370">
        <f>+Tabla1[[#This Row],[Precio Unitario]]*Tabla1[[#This Row],[Cantidad de Insumos]]</f>
        <v>0</v>
      </c>
      <c r="M190" s="371"/>
      <c r="N190" s="368"/>
      <c r="O190" s="357"/>
      <c r="P190" s="357"/>
    </row>
    <row r="191" spans="2:16" ht="12.75">
      <c r="B191" s="372" t="str">
        <f>IF(Tabla1[[#This Row],[Código_Actividad]]="","",CONCATENATE(Tabla1[[#This Row],[POA]],".",Tabla1[[#This Row],[SRS]],".",Tabla1[[#This Row],[AREA]],".",Tabla1[[#This Row],[TIPO]]))</f>
        <v/>
      </c>
      <c r="C191" s="372" t="str">
        <f>IF(Tabla1[[#This Row],[Código_Actividad]]="","",'[5]Formulario PPGR1'!#REF!)</f>
        <v/>
      </c>
      <c r="D191" s="372" t="str">
        <f>IF(Tabla1[[#This Row],[Código_Actividad]]="","",'[5]Formulario PPGR1'!#REF!)</f>
        <v/>
      </c>
      <c r="E191" s="372" t="str">
        <f>IF(Tabla1[[#This Row],[Código_Actividad]]="","",'[5]Formulario PPGR1'!#REF!)</f>
        <v/>
      </c>
      <c r="F191" s="372" t="str">
        <f>IF(Tabla1[[#This Row],[Código_Actividad]]="","",'[5]Formulario PPGR1'!#REF!)</f>
        <v/>
      </c>
      <c r="G191" s="367"/>
      <c r="H191" s="368"/>
      <c r="I191" s="368"/>
      <c r="J191" s="367"/>
      <c r="K191" s="369"/>
      <c r="L191" s="370">
        <f>+Tabla1[[#This Row],[Precio Unitario]]*Tabla1[[#This Row],[Cantidad de Insumos]]</f>
        <v>0</v>
      </c>
      <c r="M191" s="371"/>
      <c r="N191" s="368"/>
      <c r="O191" s="357"/>
      <c r="P191" s="357"/>
    </row>
    <row r="192" spans="2:16" ht="12.75">
      <c r="B192" s="372" t="str">
        <f>IF(Tabla1[[#This Row],[Código_Actividad]]="","",CONCATENATE(Tabla1[[#This Row],[POA]],".",Tabla1[[#This Row],[SRS]],".",Tabla1[[#This Row],[AREA]],".",Tabla1[[#This Row],[TIPO]]))</f>
        <v/>
      </c>
      <c r="C192" s="372" t="str">
        <f>IF(Tabla1[[#This Row],[Código_Actividad]]="","",'[5]Formulario PPGR1'!#REF!)</f>
        <v/>
      </c>
      <c r="D192" s="372" t="str">
        <f>IF(Tabla1[[#This Row],[Código_Actividad]]="","",'[5]Formulario PPGR1'!#REF!)</f>
        <v/>
      </c>
      <c r="E192" s="372" t="str">
        <f>IF(Tabla1[[#This Row],[Código_Actividad]]="","",'[5]Formulario PPGR1'!#REF!)</f>
        <v/>
      </c>
      <c r="F192" s="372" t="str">
        <f>IF(Tabla1[[#This Row],[Código_Actividad]]="","",'[5]Formulario PPGR1'!#REF!)</f>
        <v/>
      </c>
      <c r="G192" s="367"/>
      <c r="H192" s="368"/>
      <c r="I192" s="368"/>
      <c r="J192" s="367"/>
      <c r="K192" s="369"/>
      <c r="L192" s="370">
        <f>+Tabla1[[#This Row],[Precio Unitario]]*Tabla1[[#This Row],[Cantidad de Insumos]]</f>
        <v>0</v>
      </c>
      <c r="M192" s="371"/>
      <c r="N192" s="368"/>
      <c r="O192" s="357"/>
      <c r="P192" s="357"/>
    </row>
    <row r="193" spans="2:16" ht="12.75">
      <c r="B193" s="372" t="str">
        <f>IF(Tabla1[[#This Row],[Código_Actividad]]="","",CONCATENATE(Tabla1[[#This Row],[POA]],".",Tabla1[[#This Row],[SRS]],".",Tabla1[[#This Row],[AREA]],".",Tabla1[[#This Row],[TIPO]]))</f>
        <v/>
      </c>
      <c r="C193" s="372" t="str">
        <f>IF(Tabla1[[#This Row],[Código_Actividad]]="","",'[5]Formulario PPGR1'!#REF!)</f>
        <v/>
      </c>
      <c r="D193" s="372" t="str">
        <f>IF(Tabla1[[#This Row],[Código_Actividad]]="","",'[5]Formulario PPGR1'!#REF!)</f>
        <v/>
      </c>
      <c r="E193" s="372" t="str">
        <f>IF(Tabla1[[#This Row],[Código_Actividad]]="","",'[5]Formulario PPGR1'!#REF!)</f>
        <v/>
      </c>
      <c r="F193" s="372" t="str">
        <f>IF(Tabla1[[#This Row],[Código_Actividad]]="","",'[5]Formulario PPGR1'!#REF!)</f>
        <v/>
      </c>
      <c r="G193" s="367"/>
      <c r="H193" s="368"/>
      <c r="I193" s="368"/>
      <c r="J193" s="367">
        <v>4</v>
      </c>
      <c r="K193" s="369"/>
      <c r="L193" s="370">
        <f>+Tabla1[[#This Row],[Precio Unitario]]*Tabla1[[#This Row],[Cantidad de Insumos]]</f>
        <v>0</v>
      </c>
      <c r="M193" s="371"/>
      <c r="N193" s="368"/>
      <c r="O193" s="357"/>
      <c r="P193" s="357"/>
    </row>
    <row r="194" spans="2:16" ht="12.75">
      <c r="B194" s="372" t="str">
        <f>IF(Tabla1[[#This Row],[Código_Actividad]]="","",CONCATENATE(Tabla1[[#This Row],[POA]],".",Tabla1[[#This Row],[SRS]],".",Tabla1[[#This Row],[AREA]],".",Tabla1[[#This Row],[TIPO]]))</f>
        <v/>
      </c>
      <c r="C194" s="372" t="str">
        <f>IF(Tabla1[[#This Row],[Código_Actividad]]="","",'[5]Formulario PPGR1'!#REF!)</f>
        <v/>
      </c>
      <c r="D194" s="372" t="str">
        <f>IF(Tabla1[[#This Row],[Código_Actividad]]="","",'[5]Formulario PPGR1'!#REF!)</f>
        <v/>
      </c>
      <c r="E194" s="372" t="str">
        <f>IF(Tabla1[[#This Row],[Código_Actividad]]="","",'[5]Formulario PPGR1'!#REF!)</f>
        <v/>
      </c>
      <c r="F194" s="372" t="str">
        <f>IF(Tabla1[[#This Row],[Código_Actividad]]="","",'[5]Formulario PPGR1'!#REF!)</f>
        <v/>
      </c>
      <c r="G194" s="367"/>
      <c r="H194" s="368"/>
      <c r="I194" s="368"/>
      <c r="J194" s="367">
        <v>1</v>
      </c>
      <c r="K194" s="369"/>
      <c r="L194" s="370">
        <f>+Tabla1[[#This Row],[Precio Unitario]]*Tabla1[[#This Row],[Cantidad de Insumos]]</f>
        <v>0</v>
      </c>
      <c r="M194" s="371"/>
      <c r="N194" s="368"/>
      <c r="O194" s="357"/>
      <c r="P194" s="357"/>
    </row>
    <row r="195" spans="2:16" ht="12.75">
      <c r="B195" s="372" t="str">
        <f>IF(Tabla1[[#This Row],[Código_Actividad]]="","",CONCATENATE(Tabla1[[#This Row],[POA]],".",Tabla1[[#This Row],[SRS]],".",Tabla1[[#This Row],[AREA]],".",Tabla1[[#This Row],[TIPO]]))</f>
        <v/>
      </c>
      <c r="C195" s="372" t="str">
        <f>IF(Tabla1[[#This Row],[Código_Actividad]]="","",'[5]Formulario PPGR1'!#REF!)</f>
        <v/>
      </c>
      <c r="D195" s="372" t="str">
        <f>IF(Tabla1[[#This Row],[Código_Actividad]]="","",'[5]Formulario PPGR1'!#REF!)</f>
        <v/>
      </c>
      <c r="E195" s="372" t="str">
        <f>IF(Tabla1[[#This Row],[Código_Actividad]]="","",'[5]Formulario PPGR1'!#REF!)</f>
        <v/>
      </c>
      <c r="F195" s="372" t="str">
        <f>IF(Tabla1[[#This Row],[Código_Actividad]]="","",'[5]Formulario PPGR1'!#REF!)</f>
        <v/>
      </c>
      <c r="G195" s="367"/>
      <c r="H195" s="368"/>
      <c r="I195" s="368"/>
      <c r="J195" s="367">
        <v>2</v>
      </c>
      <c r="K195" s="369"/>
      <c r="L195" s="370">
        <f>+Tabla1[[#This Row],[Precio Unitario]]*Tabla1[[#This Row],[Cantidad de Insumos]]</f>
        <v>0</v>
      </c>
      <c r="M195" s="371"/>
      <c r="N195" s="368"/>
      <c r="O195" s="357"/>
      <c r="P195" s="357"/>
    </row>
    <row r="196" spans="2:16" ht="12.75">
      <c r="B196" s="372" t="str">
        <f>IF(Tabla1[[#This Row],[Código_Actividad]]="","",CONCATENATE(Tabla1[[#This Row],[POA]],".",Tabla1[[#This Row],[SRS]],".",Tabla1[[#This Row],[AREA]],".",Tabla1[[#This Row],[TIPO]]))</f>
        <v/>
      </c>
      <c r="C196" s="372" t="str">
        <f>IF(Tabla1[[#This Row],[Código_Actividad]]="","",'[5]Formulario PPGR1'!#REF!)</f>
        <v/>
      </c>
      <c r="D196" s="372" t="str">
        <f>IF(Tabla1[[#This Row],[Código_Actividad]]="","",'[5]Formulario PPGR1'!#REF!)</f>
        <v/>
      </c>
      <c r="E196" s="372" t="str">
        <f>IF(Tabla1[[#This Row],[Código_Actividad]]="","",'[5]Formulario PPGR1'!#REF!)</f>
        <v/>
      </c>
      <c r="F196" s="372" t="str">
        <f>IF(Tabla1[[#This Row],[Código_Actividad]]="","",'[5]Formulario PPGR1'!#REF!)</f>
        <v/>
      </c>
      <c r="G196" s="367"/>
      <c r="H196" s="368"/>
      <c r="I196" s="368"/>
      <c r="J196" s="367">
        <v>4</v>
      </c>
      <c r="K196" s="369"/>
      <c r="L196" s="370">
        <f>+Tabla1[[#This Row],[Precio Unitario]]*Tabla1[[#This Row],[Cantidad de Insumos]]</f>
        <v>0</v>
      </c>
      <c r="M196" s="371"/>
      <c r="N196" s="368"/>
      <c r="O196" s="357"/>
      <c r="P196" s="357"/>
    </row>
    <row r="197" spans="2:16" ht="12.75">
      <c r="B197" s="372" t="str">
        <f>IF(Tabla1[[#This Row],[Código_Actividad]]="","",CONCATENATE(Tabla1[[#This Row],[POA]],".",Tabla1[[#This Row],[SRS]],".",Tabla1[[#This Row],[AREA]],".",Tabla1[[#This Row],[TIPO]]))</f>
        <v/>
      </c>
      <c r="C197" s="372" t="str">
        <f>IF(Tabla1[[#This Row],[Código_Actividad]]="","",'[5]Formulario PPGR1'!#REF!)</f>
        <v/>
      </c>
      <c r="D197" s="372" t="str">
        <f>IF(Tabla1[[#This Row],[Código_Actividad]]="","",'[5]Formulario PPGR1'!#REF!)</f>
        <v/>
      </c>
      <c r="E197" s="372" t="str">
        <f>IF(Tabla1[[#This Row],[Código_Actividad]]="","",'[5]Formulario PPGR1'!#REF!)</f>
        <v/>
      </c>
      <c r="F197" s="372" t="str">
        <f>IF(Tabla1[[#This Row],[Código_Actividad]]="","",'[5]Formulario PPGR1'!#REF!)</f>
        <v/>
      </c>
      <c r="G197" s="367"/>
      <c r="H197" s="368"/>
      <c r="I197" s="368"/>
      <c r="J197" s="367">
        <v>4</v>
      </c>
      <c r="K197" s="369"/>
      <c r="L197" s="370">
        <f>+Tabla1[[#This Row],[Precio Unitario]]*Tabla1[[#This Row],[Cantidad de Insumos]]</f>
        <v>0</v>
      </c>
      <c r="M197" s="371"/>
      <c r="N197" s="368"/>
      <c r="O197" s="357"/>
      <c r="P197" s="357"/>
    </row>
    <row r="198" spans="2:16" ht="12.75">
      <c r="B198" s="372" t="str">
        <f>IF(Tabla1[[#This Row],[Código_Actividad]]="","",CONCATENATE(Tabla1[[#This Row],[POA]],".",Tabla1[[#This Row],[SRS]],".",Tabla1[[#This Row],[AREA]],".",Tabla1[[#This Row],[TIPO]]))</f>
        <v/>
      </c>
      <c r="C198" s="372" t="str">
        <f>IF(Tabla1[[#This Row],[Código_Actividad]]="","",'[5]Formulario PPGR1'!#REF!)</f>
        <v/>
      </c>
      <c r="D198" s="372" t="str">
        <f>IF(Tabla1[[#This Row],[Código_Actividad]]="","",'[5]Formulario PPGR1'!#REF!)</f>
        <v/>
      </c>
      <c r="E198" s="372" t="str">
        <f>IF(Tabla1[[#This Row],[Código_Actividad]]="","",'[5]Formulario PPGR1'!#REF!)</f>
        <v/>
      </c>
      <c r="F198" s="372" t="str">
        <f>IF(Tabla1[[#This Row],[Código_Actividad]]="","",'[5]Formulario PPGR1'!#REF!)</f>
        <v/>
      </c>
      <c r="G198" s="367"/>
      <c r="H198" s="368"/>
      <c r="I198" s="368"/>
      <c r="J198" s="367" t="s">
        <v>1283</v>
      </c>
      <c r="K198" s="369"/>
      <c r="L198" s="370" t="e">
        <f>+Tabla1[[#This Row],[Precio Unitario]]*Tabla1[[#This Row],[Cantidad de Insumos]]</f>
        <v>#VALUE!</v>
      </c>
      <c r="M198" s="371"/>
      <c r="N198" s="368"/>
      <c r="O198" s="357"/>
      <c r="P198" s="357"/>
    </row>
    <row r="199" spans="2:16" ht="12.75">
      <c r="B199" s="372" t="str">
        <f>IF(Tabla1[[#This Row],[Código_Actividad]]="","",CONCATENATE(Tabla1[[#This Row],[POA]],".",Tabla1[[#This Row],[SRS]],".",Tabla1[[#This Row],[AREA]],".",Tabla1[[#This Row],[TIPO]]))</f>
        <v/>
      </c>
      <c r="C199" s="372" t="str">
        <f>IF(Tabla1[[#This Row],[Código_Actividad]]="","",'[5]Formulario PPGR1'!#REF!)</f>
        <v/>
      </c>
      <c r="D199" s="372" t="str">
        <f>IF(Tabla1[[#This Row],[Código_Actividad]]="","",'[5]Formulario PPGR1'!#REF!)</f>
        <v/>
      </c>
      <c r="E199" s="372" t="str">
        <f>IF(Tabla1[[#This Row],[Código_Actividad]]="","",'[5]Formulario PPGR1'!#REF!)</f>
        <v/>
      </c>
      <c r="F199" s="372" t="str">
        <f>IF(Tabla1[[#This Row],[Código_Actividad]]="","",'[5]Formulario PPGR1'!#REF!)</f>
        <v/>
      </c>
      <c r="G199" s="367"/>
      <c r="H199" s="368"/>
      <c r="I199" s="368"/>
      <c r="J199" s="367" t="s">
        <v>1283</v>
      </c>
      <c r="K199" s="369"/>
      <c r="L199" s="370" t="e">
        <f>+Tabla1[[#This Row],[Precio Unitario]]*Tabla1[[#This Row],[Cantidad de Insumos]]</f>
        <v>#VALUE!</v>
      </c>
      <c r="M199" s="371"/>
      <c r="N199" s="368"/>
      <c r="O199" s="357"/>
      <c r="P199" s="357"/>
    </row>
    <row r="200" spans="2:16" ht="12.75">
      <c r="B200" s="372" t="str">
        <f>IF(Tabla1[[#This Row],[Código_Actividad]]="","",CONCATENATE(Tabla1[[#This Row],[POA]],".",Tabla1[[#This Row],[SRS]],".",Tabla1[[#This Row],[AREA]],".",Tabla1[[#This Row],[TIPO]]))</f>
        <v/>
      </c>
      <c r="C200" s="372" t="str">
        <f>IF(Tabla1[[#This Row],[Código_Actividad]]="","",'[5]Formulario PPGR1'!#REF!)</f>
        <v/>
      </c>
      <c r="D200" s="372" t="str">
        <f>IF(Tabla1[[#This Row],[Código_Actividad]]="","",'[5]Formulario PPGR1'!#REF!)</f>
        <v/>
      </c>
      <c r="E200" s="372" t="str">
        <f>IF(Tabla1[[#This Row],[Código_Actividad]]="","",'[5]Formulario PPGR1'!#REF!)</f>
        <v/>
      </c>
      <c r="F200" s="372" t="str">
        <f>IF(Tabla1[[#This Row],[Código_Actividad]]="","",'[5]Formulario PPGR1'!#REF!)</f>
        <v/>
      </c>
      <c r="G200" s="367"/>
      <c r="H200" s="368"/>
      <c r="I200" s="368"/>
      <c r="J200" s="367" t="s">
        <v>1283</v>
      </c>
      <c r="K200" s="369"/>
      <c r="L200" s="370" t="e">
        <f>+Tabla1[[#This Row],[Precio Unitario]]*Tabla1[[#This Row],[Cantidad de Insumos]]</f>
        <v>#VALUE!</v>
      </c>
      <c r="M200" s="371"/>
      <c r="N200" s="368"/>
      <c r="O200" s="357"/>
      <c r="P200" s="357"/>
    </row>
    <row r="201" spans="2:16" ht="12.75">
      <c r="B201" s="372" t="str">
        <f>IF(Tabla1[[#This Row],[Código_Actividad]]="","",CONCATENATE(Tabla1[[#This Row],[POA]],".",Tabla1[[#This Row],[SRS]],".",Tabla1[[#This Row],[AREA]],".",Tabla1[[#This Row],[TIPO]]))</f>
        <v/>
      </c>
      <c r="C201" s="372" t="str">
        <f>IF(Tabla1[[#This Row],[Código_Actividad]]="","",'[5]Formulario PPGR1'!#REF!)</f>
        <v/>
      </c>
      <c r="D201" s="372" t="str">
        <f>IF(Tabla1[[#This Row],[Código_Actividad]]="","",'[5]Formulario PPGR1'!#REF!)</f>
        <v/>
      </c>
      <c r="E201" s="372" t="str">
        <f>IF(Tabla1[[#This Row],[Código_Actividad]]="","",'[5]Formulario PPGR1'!#REF!)</f>
        <v/>
      </c>
      <c r="F201" s="372" t="str">
        <f>IF(Tabla1[[#This Row],[Código_Actividad]]="","",'[5]Formulario PPGR1'!#REF!)</f>
        <v/>
      </c>
      <c r="G201" s="367"/>
      <c r="H201" s="368"/>
      <c r="I201" s="368"/>
      <c r="J201" s="367">
        <v>2</v>
      </c>
      <c r="K201" s="369"/>
      <c r="L201" s="370">
        <f>+Tabla1[[#This Row],[Precio Unitario]]*Tabla1[[#This Row],[Cantidad de Insumos]]</f>
        <v>0</v>
      </c>
      <c r="M201" s="371"/>
      <c r="N201" s="368"/>
      <c r="O201" s="357"/>
      <c r="P201" s="357"/>
    </row>
    <row r="202" spans="2:16" ht="12.75">
      <c r="B202" s="372" t="str">
        <f>IF(Tabla1[[#This Row],[Código_Actividad]]="","",CONCATENATE(Tabla1[[#This Row],[POA]],".",Tabla1[[#This Row],[SRS]],".",Tabla1[[#This Row],[AREA]],".",Tabla1[[#This Row],[TIPO]]))</f>
        <v/>
      </c>
      <c r="C202" s="372" t="str">
        <f>IF(Tabla1[[#This Row],[Código_Actividad]]="","",'[5]Formulario PPGR1'!#REF!)</f>
        <v/>
      </c>
      <c r="D202" s="372" t="str">
        <f>IF(Tabla1[[#This Row],[Código_Actividad]]="","",'[5]Formulario PPGR1'!#REF!)</f>
        <v/>
      </c>
      <c r="E202" s="372" t="str">
        <f>IF(Tabla1[[#This Row],[Código_Actividad]]="","",'[5]Formulario PPGR1'!#REF!)</f>
        <v/>
      </c>
      <c r="F202" s="372" t="str">
        <f>IF(Tabla1[[#This Row],[Código_Actividad]]="","",'[5]Formulario PPGR1'!#REF!)</f>
        <v/>
      </c>
      <c r="G202" s="367"/>
      <c r="H202" s="368"/>
      <c r="I202" s="368"/>
      <c r="J202" s="367">
        <v>3</v>
      </c>
      <c r="K202" s="369"/>
      <c r="L202" s="370">
        <f>+Tabla1[[#This Row],[Precio Unitario]]*Tabla1[[#This Row],[Cantidad de Insumos]]</f>
        <v>0</v>
      </c>
      <c r="M202" s="371"/>
      <c r="N202" s="368"/>
      <c r="O202" s="357"/>
      <c r="P202" s="357"/>
    </row>
    <row r="203" spans="2:16" ht="12.75">
      <c r="B203" s="372" t="str">
        <f>IF(Tabla1[[#This Row],[Código_Actividad]]="","",CONCATENATE(Tabla1[[#This Row],[POA]],".",Tabla1[[#This Row],[SRS]],".",Tabla1[[#This Row],[AREA]],".",Tabla1[[#This Row],[TIPO]]))</f>
        <v/>
      </c>
      <c r="C203" s="372" t="str">
        <f>IF(Tabla1[[#This Row],[Código_Actividad]]="","",'[5]Formulario PPGR1'!#REF!)</f>
        <v/>
      </c>
      <c r="D203" s="372" t="str">
        <f>IF(Tabla1[[#This Row],[Código_Actividad]]="","",'[5]Formulario PPGR1'!#REF!)</f>
        <v/>
      </c>
      <c r="E203" s="372" t="str">
        <f>IF(Tabla1[[#This Row],[Código_Actividad]]="","",'[5]Formulario PPGR1'!#REF!)</f>
        <v/>
      </c>
      <c r="F203" s="372" t="str">
        <f>IF(Tabla1[[#This Row],[Código_Actividad]]="","",'[5]Formulario PPGR1'!#REF!)</f>
        <v/>
      </c>
      <c r="G203" s="367"/>
      <c r="H203" s="368"/>
      <c r="I203" s="368"/>
      <c r="J203" s="367">
        <v>3</v>
      </c>
      <c r="K203" s="369"/>
      <c r="L203" s="370">
        <f>+Tabla1[[#This Row],[Precio Unitario]]*Tabla1[[#This Row],[Cantidad de Insumos]]</f>
        <v>0</v>
      </c>
      <c r="M203" s="371"/>
      <c r="N203" s="368"/>
      <c r="O203" s="357"/>
      <c r="P203" s="357"/>
    </row>
    <row r="204" spans="2:16" ht="12.75">
      <c r="B204" s="372" t="str">
        <f>IF(Tabla1[[#This Row],[Código_Actividad]]="","",CONCATENATE(Tabla1[[#This Row],[POA]],".",Tabla1[[#This Row],[SRS]],".",Tabla1[[#This Row],[AREA]],".",Tabla1[[#This Row],[TIPO]]))</f>
        <v/>
      </c>
      <c r="C204" s="372" t="str">
        <f>IF(Tabla1[[#This Row],[Código_Actividad]]="","",'[5]Formulario PPGR1'!#REF!)</f>
        <v/>
      </c>
      <c r="D204" s="372" t="str">
        <f>IF(Tabla1[[#This Row],[Código_Actividad]]="","",'[5]Formulario PPGR1'!#REF!)</f>
        <v/>
      </c>
      <c r="E204" s="372" t="str">
        <f>IF(Tabla1[[#This Row],[Código_Actividad]]="","",'[5]Formulario PPGR1'!#REF!)</f>
        <v/>
      </c>
      <c r="F204" s="372" t="str">
        <f>IF(Tabla1[[#This Row],[Código_Actividad]]="","",'[5]Formulario PPGR1'!#REF!)</f>
        <v/>
      </c>
      <c r="G204" s="367"/>
      <c r="H204" s="368"/>
      <c r="I204" s="368"/>
      <c r="J204" s="367">
        <v>3</v>
      </c>
      <c r="K204" s="369"/>
      <c r="L204" s="370">
        <f>+Tabla1[[#This Row],[Precio Unitario]]*Tabla1[[#This Row],[Cantidad de Insumos]]</f>
        <v>0</v>
      </c>
      <c r="M204" s="371"/>
      <c r="N204" s="368"/>
      <c r="O204" s="357"/>
      <c r="P204" s="357"/>
    </row>
    <row r="205" spans="2:16" ht="12.75">
      <c r="B205" s="372" t="str">
        <f>IF(Tabla1[[#This Row],[Código_Actividad]]="","",CONCATENATE(Tabla1[[#This Row],[POA]],".",Tabla1[[#This Row],[SRS]],".",Tabla1[[#This Row],[AREA]],".",Tabla1[[#This Row],[TIPO]]))</f>
        <v/>
      </c>
      <c r="C205" s="372" t="str">
        <f>IF(Tabla1[[#This Row],[Código_Actividad]]="","",'[5]Formulario PPGR1'!#REF!)</f>
        <v/>
      </c>
      <c r="D205" s="372" t="str">
        <f>IF(Tabla1[[#This Row],[Código_Actividad]]="","",'[5]Formulario PPGR1'!#REF!)</f>
        <v/>
      </c>
      <c r="E205" s="372" t="str">
        <f>IF(Tabla1[[#This Row],[Código_Actividad]]="","",'[5]Formulario PPGR1'!#REF!)</f>
        <v/>
      </c>
      <c r="F205" s="372" t="str">
        <f>IF(Tabla1[[#This Row],[Código_Actividad]]="","",'[5]Formulario PPGR1'!#REF!)</f>
        <v/>
      </c>
      <c r="G205" s="367"/>
      <c r="H205" s="368"/>
      <c r="I205" s="368"/>
      <c r="J205" s="367">
        <v>2</v>
      </c>
      <c r="K205" s="369"/>
      <c r="L205" s="370">
        <f>+Tabla1[[#This Row],[Precio Unitario]]*Tabla1[[#This Row],[Cantidad de Insumos]]</f>
        <v>0</v>
      </c>
      <c r="M205" s="371"/>
      <c r="N205" s="368"/>
      <c r="O205" s="357"/>
      <c r="P205" s="357"/>
    </row>
    <row r="206" spans="2:16" ht="12.75">
      <c r="B206" s="372" t="str">
        <f>IF(Tabla1[[#This Row],[Código_Actividad]]="","",CONCATENATE(Tabla1[[#This Row],[POA]],".",Tabla1[[#This Row],[SRS]],".",Tabla1[[#This Row],[AREA]],".",Tabla1[[#This Row],[TIPO]]))</f>
        <v/>
      </c>
      <c r="C206" s="372" t="str">
        <f>IF(Tabla1[[#This Row],[Código_Actividad]]="","",'[5]Formulario PPGR1'!#REF!)</f>
        <v/>
      </c>
      <c r="D206" s="372" t="str">
        <f>IF(Tabla1[[#This Row],[Código_Actividad]]="","",'[5]Formulario PPGR1'!#REF!)</f>
        <v/>
      </c>
      <c r="E206" s="372" t="str">
        <f>IF(Tabla1[[#This Row],[Código_Actividad]]="","",'[5]Formulario PPGR1'!#REF!)</f>
        <v/>
      </c>
      <c r="F206" s="372" t="str">
        <f>IF(Tabla1[[#This Row],[Código_Actividad]]="","",'[5]Formulario PPGR1'!#REF!)</f>
        <v/>
      </c>
      <c r="G206" s="367"/>
      <c r="H206" s="368"/>
      <c r="I206" s="368"/>
      <c r="J206" s="367">
        <v>1</v>
      </c>
      <c r="K206" s="369"/>
      <c r="L206" s="370">
        <f>+Tabla1[[#This Row],[Precio Unitario]]*Tabla1[[#This Row],[Cantidad de Insumos]]</f>
        <v>0</v>
      </c>
      <c r="M206" s="371"/>
      <c r="N206" s="368"/>
      <c r="O206" s="357"/>
      <c r="P206" s="357"/>
    </row>
    <row r="207" spans="2:16" ht="12.75">
      <c r="B207" s="372" t="str">
        <f>IF(Tabla1[[#This Row],[Código_Actividad]]="","",CONCATENATE(Tabla1[[#This Row],[POA]],".",Tabla1[[#This Row],[SRS]],".",Tabla1[[#This Row],[AREA]],".",Tabla1[[#This Row],[TIPO]]))</f>
        <v/>
      </c>
      <c r="C207" s="372" t="str">
        <f>IF(Tabla1[[#This Row],[Código_Actividad]]="","",'[5]Formulario PPGR1'!#REF!)</f>
        <v/>
      </c>
      <c r="D207" s="372" t="str">
        <f>IF(Tabla1[[#This Row],[Código_Actividad]]="","",'[5]Formulario PPGR1'!#REF!)</f>
        <v/>
      </c>
      <c r="E207" s="372" t="str">
        <f>IF(Tabla1[[#This Row],[Código_Actividad]]="","",'[5]Formulario PPGR1'!#REF!)</f>
        <v/>
      </c>
      <c r="F207" s="372" t="str">
        <f>IF(Tabla1[[#This Row],[Código_Actividad]]="","",'[5]Formulario PPGR1'!#REF!)</f>
        <v/>
      </c>
      <c r="G207" s="367"/>
      <c r="H207" s="368"/>
      <c r="I207" s="368"/>
      <c r="J207" s="367">
        <v>1</v>
      </c>
      <c r="K207" s="369"/>
      <c r="L207" s="370">
        <f>+Tabla1[[#This Row],[Precio Unitario]]*Tabla1[[#This Row],[Cantidad de Insumos]]</f>
        <v>0</v>
      </c>
      <c r="M207" s="371"/>
      <c r="N207" s="368"/>
      <c r="O207" s="357"/>
      <c r="P207" s="357"/>
    </row>
    <row r="208" spans="2:16" ht="12.75">
      <c r="B208" s="372" t="str">
        <f>IF(Tabla1[[#This Row],[Código_Actividad]]="","",CONCATENATE(Tabla1[[#This Row],[POA]],".",Tabla1[[#This Row],[SRS]],".",Tabla1[[#This Row],[AREA]],".",Tabla1[[#This Row],[TIPO]]))</f>
        <v/>
      </c>
      <c r="C208" s="372" t="str">
        <f>IF(Tabla1[[#This Row],[Código_Actividad]]="","",'[5]Formulario PPGR1'!#REF!)</f>
        <v/>
      </c>
      <c r="D208" s="372" t="str">
        <f>IF(Tabla1[[#This Row],[Código_Actividad]]="","",'[5]Formulario PPGR1'!#REF!)</f>
        <v/>
      </c>
      <c r="E208" s="372" t="str">
        <f>IF(Tabla1[[#This Row],[Código_Actividad]]="","",'[5]Formulario PPGR1'!#REF!)</f>
        <v/>
      </c>
      <c r="F208" s="372" t="str">
        <f>IF(Tabla1[[#This Row],[Código_Actividad]]="","",'[5]Formulario PPGR1'!#REF!)</f>
        <v/>
      </c>
      <c r="G208" s="367"/>
      <c r="H208" s="368"/>
      <c r="I208" s="368"/>
      <c r="J208" s="367">
        <v>3</v>
      </c>
      <c r="K208" s="369"/>
      <c r="L208" s="370">
        <f>+Tabla1[[#This Row],[Precio Unitario]]*Tabla1[[#This Row],[Cantidad de Insumos]]</f>
        <v>0</v>
      </c>
      <c r="M208" s="371"/>
      <c r="N208" s="368"/>
      <c r="O208" s="357"/>
      <c r="P208" s="357"/>
    </row>
    <row r="209" spans="2:16" ht="12.75">
      <c r="B209" s="372" t="str">
        <f>IF(Tabla1[[#This Row],[Código_Actividad]]="","",CONCATENATE(Tabla1[[#This Row],[POA]],".",Tabla1[[#This Row],[SRS]],".",Tabla1[[#This Row],[AREA]],".",Tabla1[[#This Row],[TIPO]]))</f>
        <v/>
      </c>
      <c r="C209" s="372" t="str">
        <f>IF(Tabla1[[#This Row],[Código_Actividad]]="","",'[5]Formulario PPGR1'!#REF!)</f>
        <v/>
      </c>
      <c r="D209" s="372" t="str">
        <f>IF(Tabla1[[#This Row],[Código_Actividad]]="","",'[5]Formulario PPGR1'!#REF!)</f>
        <v/>
      </c>
      <c r="E209" s="372" t="str">
        <f>IF(Tabla1[[#This Row],[Código_Actividad]]="","",'[5]Formulario PPGR1'!#REF!)</f>
        <v/>
      </c>
      <c r="F209" s="372" t="str">
        <f>IF(Tabla1[[#This Row],[Código_Actividad]]="","",'[5]Formulario PPGR1'!#REF!)</f>
        <v/>
      </c>
      <c r="G209" s="367"/>
      <c r="H209" s="368"/>
      <c r="I209" s="368"/>
      <c r="J209" s="367">
        <v>1</v>
      </c>
      <c r="K209" s="369"/>
      <c r="L209" s="370">
        <f>+Tabla1[[#This Row],[Precio Unitario]]*Tabla1[[#This Row],[Cantidad de Insumos]]</f>
        <v>0</v>
      </c>
      <c r="M209" s="371"/>
      <c r="N209" s="368"/>
      <c r="O209" s="357"/>
      <c r="P209" s="357"/>
    </row>
    <row r="210" spans="2:16" ht="12.75">
      <c r="B210" s="372" t="str">
        <f>IF(Tabla1[[#This Row],[Código_Actividad]]="","",CONCATENATE(Tabla1[[#This Row],[POA]],".",Tabla1[[#This Row],[SRS]],".",Tabla1[[#This Row],[AREA]],".",Tabla1[[#This Row],[TIPO]]))</f>
        <v/>
      </c>
      <c r="C210" s="372" t="str">
        <f>IF(Tabla1[[#This Row],[Código_Actividad]]="","",'[5]Formulario PPGR1'!#REF!)</f>
        <v/>
      </c>
      <c r="D210" s="372" t="str">
        <f>IF(Tabla1[[#This Row],[Código_Actividad]]="","",'[5]Formulario PPGR1'!#REF!)</f>
        <v/>
      </c>
      <c r="E210" s="372" t="str">
        <f>IF(Tabla1[[#This Row],[Código_Actividad]]="","",'[5]Formulario PPGR1'!#REF!)</f>
        <v/>
      </c>
      <c r="F210" s="372" t="str">
        <f>IF(Tabla1[[#This Row],[Código_Actividad]]="","",'[5]Formulario PPGR1'!#REF!)</f>
        <v/>
      </c>
      <c r="G210" s="367"/>
      <c r="H210" s="368"/>
      <c r="I210" s="368"/>
      <c r="J210" s="367">
        <v>1</v>
      </c>
      <c r="K210" s="369"/>
      <c r="L210" s="370">
        <f>+Tabla1[[#This Row],[Precio Unitario]]*Tabla1[[#This Row],[Cantidad de Insumos]]</f>
        <v>0</v>
      </c>
      <c r="M210" s="371"/>
      <c r="N210" s="368"/>
      <c r="O210" s="357"/>
      <c r="P210" s="357"/>
    </row>
    <row r="211" spans="2:16" ht="12.75">
      <c r="B211" s="372" t="str">
        <f>IF(Tabla1[[#This Row],[Código_Actividad]]="","",CONCATENATE(Tabla1[[#This Row],[POA]],".",Tabla1[[#This Row],[SRS]],".",Tabla1[[#This Row],[AREA]],".",Tabla1[[#This Row],[TIPO]]))</f>
        <v/>
      </c>
      <c r="C211" s="372" t="str">
        <f>IF(Tabla1[[#This Row],[Código_Actividad]]="","",'[5]Formulario PPGR1'!#REF!)</f>
        <v/>
      </c>
      <c r="D211" s="372" t="str">
        <f>IF(Tabla1[[#This Row],[Código_Actividad]]="","",'[5]Formulario PPGR1'!#REF!)</f>
        <v/>
      </c>
      <c r="E211" s="372" t="str">
        <f>IF(Tabla1[[#This Row],[Código_Actividad]]="","",'[5]Formulario PPGR1'!#REF!)</f>
        <v/>
      </c>
      <c r="F211" s="372" t="str">
        <f>IF(Tabla1[[#This Row],[Código_Actividad]]="","",'[5]Formulario PPGR1'!#REF!)</f>
        <v/>
      </c>
      <c r="G211" s="367"/>
      <c r="H211" s="368"/>
      <c r="I211" s="368"/>
      <c r="J211" s="367">
        <v>1</v>
      </c>
      <c r="K211" s="369"/>
      <c r="L211" s="370">
        <f>+Tabla1[[#This Row],[Precio Unitario]]*Tabla1[[#This Row],[Cantidad de Insumos]]</f>
        <v>0</v>
      </c>
      <c r="M211" s="371"/>
      <c r="N211" s="368"/>
      <c r="O211" s="357"/>
      <c r="P211" s="357"/>
    </row>
    <row r="212" spans="2:16" ht="12.75">
      <c r="B212" s="372" t="str">
        <f>IF(Tabla1[[#This Row],[Código_Actividad]]="","",CONCATENATE(Tabla1[[#This Row],[POA]],".",Tabla1[[#This Row],[SRS]],".",Tabla1[[#This Row],[AREA]],".",Tabla1[[#This Row],[TIPO]]))</f>
        <v/>
      </c>
      <c r="C212" s="372" t="str">
        <f>IF(Tabla1[[#This Row],[Código_Actividad]]="","",'[5]Formulario PPGR1'!#REF!)</f>
        <v/>
      </c>
      <c r="D212" s="372" t="str">
        <f>IF(Tabla1[[#This Row],[Código_Actividad]]="","",'[5]Formulario PPGR1'!#REF!)</f>
        <v/>
      </c>
      <c r="E212" s="372" t="str">
        <f>IF(Tabla1[[#This Row],[Código_Actividad]]="","",'[5]Formulario PPGR1'!#REF!)</f>
        <v/>
      </c>
      <c r="F212" s="372" t="str">
        <f>IF(Tabla1[[#This Row],[Código_Actividad]]="","",'[5]Formulario PPGR1'!#REF!)</f>
        <v/>
      </c>
      <c r="G212" s="367"/>
      <c r="H212" s="368"/>
      <c r="I212" s="368"/>
      <c r="J212" s="367">
        <v>2</v>
      </c>
      <c r="K212" s="369"/>
      <c r="L212" s="370">
        <f>+Tabla1[[#This Row],[Precio Unitario]]*Tabla1[[#This Row],[Cantidad de Insumos]]</f>
        <v>0</v>
      </c>
      <c r="M212" s="371"/>
      <c r="N212" s="368"/>
      <c r="O212" s="357"/>
      <c r="P212" s="357"/>
    </row>
    <row r="213" spans="2:16" ht="12.75">
      <c r="B213" s="372" t="str">
        <f>IF(Tabla1[[#This Row],[Código_Actividad]]="","",CONCATENATE(Tabla1[[#This Row],[POA]],".",Tabla1[[#This Row],[SRS]],".",Tabla1[[#This Row],[AREA]],".",Tabla1[[#This Row],[TIPO]]))</f>
        <v/>
      </c>
      <c r="C213" s="372" t="str">
        <f>IF(Tabla1[[#This Row],[Código_Actividad]]="","",'[5]Formulario PPGR1'!#REF!)</f>
        <v/>
      </c>
      <c r="D213" s="372" t="str">
        <f>IF(Tabla1[[#This Row],[Código_Actividad]]="","",'[5]Formulario PPGR1'!#REF!)</f>
        <v/>
      </c>
      <c r="E213" s="372" t="str">
        <f>IF(Tabla1[[#This Row],[Código_Actividad]]="","",'[5]Formulario PPGR1'!#REF!)</f>
        <v/>
      </c>
      <c r="F213" s="372" t="str">
        <f>IF(Tabla1[[#This Row],[Código_Actividad]]="","",'[5]Formulario PPGR1'!#REF!)</f>
        <v/>
      </c>
      <c r="G213" s="367"/>
      <c r="H213" s="368"/>
      <c r="I213" s="368"/>
      <c r="J213" s="367">
        <v>2</v>
      </c>
      <c r="K213" s="369"/>
      <c r="L213" s="370">
        <f>+Tabla1[[#This Row],[Precio Unitario]]*Tabla1[[#This Row],[Cantidad de Insumos]]</f>
        <v>0</v>
      </c>
      <c r="M213" s="371"/>
      <c r="N213" s="368"/>
      <c r="O213" s="357"/>
      <c r="P213" s="357"/>
    </row>
    <row r="214" spans="2:16" ht="12.75">
      <c r="B214" s="372" t="str">
        <f>IF(Tabla1[[#This Row],[Código_Actividad]]="","",CONCATENATE(Tabla1[[#This Row],[POA]],".",Tabla1[[#This Row],[SRS]],".",Tabla1[[#This Row],[AREA]],".",Tabla1[[#This Row],[TIPO]]))</f>
        <v/>
      </c>
      <c r="C214" s="372" t="str">
        <f>IF(Tabla1[[#This Row],[Código_Actividad]]="","",'[5]Formulario PPGR1'!#REF!)</f>
        <v/>
      </c>
      <c r="D214" s="372" t="str">
        <f>IF(Tabla1[[#This Row],[Código_Actividad]]="","",'[5]Formulario PPGR1'!#REF!)</f>
        <v/>
      </c>
      <c r="E214" s="372" t="str">
        <f>IF(Tabla1[[#This Row],[Código_Actividad]]="","",'[5]Formulario PPGR1'!#REF!)</f>
        <v/>
      </c>
      <c r="F214" s="372" t="str">
        <f>IF(Tabla1[[#This Row],[Código_Actividad]]="","",'[5]Formulario PPGR1'!#REF!)</f>
        <v/>
      </c>
      <c r="G214" s="367"/>
      <c r="H214" s="368"/>
      <c r="I214" s="368"/>
      <c r="J214" s="367">
        <v>4</v>
      </c>
      <c r="K214" s="369"/>
      <c r="L214" s="370">
        <f>+Tabla1[[#This Row],[Precio Unitario]]*Tabla1[[#This Row],[Cantidad de Insumos]]</f>
        <v>0</v>
      </c>
      <c r="M214" s="371"/>
      <c r="N214" s="368"/>
      <c r="O214" s="357"/>
      <c r="P214" s="357"/>
    </row>
    <row r="215" spans="2:16" ht="12.75">
      <c r="B215" s="372" t="str">
        <f>IF(Tabla1[[#This Row],[Código_Actividad]]="","",CONCATENATE(Tabla1[[#This Row],[POA]],".",Tabla1[[#This Row],[SRS]],".",Tabla1[[#This Row],[AREA]],".",Tabla1[[#This Row],[TIPO]]))</f>
        <v/>
      </c>
      <c r="C215" s="372" t="str">
        <f>IF(Tabla1[[#This Row],[Código_Actividad]]="","",'[5]Formulario PPGR1'!#REF!)</f>
        <v/>
      </c>
      <c r="D215" s="372" t="str">
        <f>IF(Tabla1[[#This Row],[Código_Actividad]]="","",'[5]Formulario PPGR1'!#REF!)</f>
        <v/>
      </c>
      <c r="E215" s="372" t="str">
        <f>IF(Tabla1[[#This Row],[Código_Actividad]]="","",'[5]Formulario PPGR1'!#REF!)</f>
        <v/>
      </c>
      <c r="F215" s="372" t="str">
        <f>IF(Tabla1[[#This Row],[Código_Actividad]]="","",'[5]Formulario PPGR1'!#REF!)</f>
        <v/>
      </c>
      <c r="G215" s="367"/>
      <c r="H215" s="368"/>
      <c r="I215" s="368"/>
      <c r="J215" s="367">
        <v>12</v>
      </c>
      <c r="K215" s="369"/>
      <c r="L215" s="370">
        <f>+Tabla1[[#This Row],[Precio Unitario]]*Tabla1[[#This Row],[Cantidad de Insumos]]</f>
        <v>0</v>
      </c>
      <c r="M215" s="371"/>
      <c r="N215" s="368"/>
      <c r="O215" s="357"/>
      <c r="P215" s="357"/>
    </row>
    <row r="216" spans="2:16" ht="12.75">
      <c r="B216" s="372" t="str">
        <f>IF(Tabla1[[#This Row],[Código_Actividad]]="","",CONCATENATE(Tabla1[[#This Row],[POA]],".",Tabla1[[#This Row],[SRS]],".",Tabla1[[#This Row],[AREA]],".",Tabla1[[#This Row],[TIPO]]))</f>
        <v/>
      </c>
      <c r="C216" s="372" t="str">
        <f>IF(Tabla1[[#This Row],[Código_Actividad]]="","",'[5]Formulario PPGR1'!#REF!)</f>
        <v/>
      </c>
      <c r="D216" s="372" t="str">
        <f>IF(Tabla1[[#This Row],[Código_Actividad]]="","",'[5]Formulario PPGR1'!#REF!)</f>
        <v/>
      </c>
      <c r="E216" s="372" t="str">
        <f>IF(Tabla1[[#This Row],[Código_Actividad]]="","",'[5]Formulario PPGR1'!#REF!)</f>
        <v/>
      </c>
      <c r="F216" s="372" t="str">
        <f>IF(Tabla1[[#This Row],[Código_Actividad]]="","",'[5]Formulario PPGR1'!#REF!)</f>
        <v/>
      </c>
      <c r="G216" s="367"/>
      <c r="H216" s="368"/>
      <c r="I216" s="368"/>
      <c r="J216" s="367">
        <v>1</v>
      </c>
      <c r="K216" s="369"/>
      <c r="L216" s="370">
        <f>+Tabla1[[#This Row],[Precio Unitario]]*Tabla1[[#This Row],[Cantidad de Insumos]]</f>
        <v>0</v>
      </c>
      <c r="M216" s="371"/>
      <c r="N216" s="368"/>
      <c r="O216" s="357"/>
      <c r="P216" s="357"/>
    </row>
    <row r="217" spans="2:16" ht="12.75">
      <c r="B217" s="372" t="str">
        <f>IF(Tabla1[[#This Row],[Código_Actividad]]="","",CONCATENATE(Tabla1[[#This Row],[POA]],".",Tabla1[[#This Row],[SRS]],".",Tabla1[[#This Row],[AREA]],".",Tabla1[[#This Row],[TIPO]]))</f>
        <v/>
      </c>
      <c r="C217" s="372" t="str">
        <f>IF(Tabla1[[#This Row],[Código_Actividad]]="","",'[5]Formulario PPGR1'!#REF!)</f>
        <v/>
      </c>
      <c r="D217" s="372" t="str">
        <f>IF(Tabla1[[#This Row],[Código_Actividad]]="","",'[5]Formulario PPGR1'!#REF!)</f>
        <v/>
      </c>
      <c r="E217" s="372" t="str">
        <f>IF(Tabla1[[#This Row],[Código_Actividad]]="","",'[5]Formulario PPGR1'!#REF!)</f>
        <v/>
      </c>
      <c r="F217" s="372" t="str">
        <f>IF(Tabla1[[#This Row],[Código_Actividad]]="","",'[5]Formulario PPGR1'!#REF!)</f>
        <v/>
      </c>
      <c r="G217" s="367"/>
      <c r="H217" s="368"/>
      <c r="I217" s="368"/>
      <c r="J217" s="367">
        <v>1</v>
      </c>
      <c r="K217" s="369"/>
      <c r="L217" s="370">
        <f>+Tabla1[[#This Row],[Precio Unitario]]*Tabla1[[#This Row],[Cantidad de Insumos]]</f>
        <v>0</v>
      </c>
      <c r="M217" s="371"/>
      <c r="N217" s="368"/>
      <c r="O217" s="357"/>
      <c r="P217" s="357"/>
    </row>
    <row r="218" spans="2:16" ht="12.75">
      <c r="B218" s="372" t="str">
        <f>IF(Tabla1[[#This Row],[Código_Actividad]]="","",CONCATENATE(Tabla1[[#This Row],[POA]],".",Tabla1[[#This Row],[SRS]],".",Tabla1[[#This Row],[AREA]],".",Tabla1[[#This Row],[TIPO]]))</f>
        <v/>
      </c>
      <c r="C218" s="372" t="str">
        <f>IF(Tabla1[[#This Row],[Código_Actividad]]="","",'[5]Formulario PPGR1'!#REF!)</f>
        <v/>
      </c>
      <c r="D218" s="372" t="str">
        <f>IF(Tabla1[[#This Row],[Código_Actividad]]="","",'[5]Formulario PPGR1'!#REF!)</f>
        <v/>
      </c>
      <c r="E218" s="372" t="str">
        <f>IF(Tabla1[[#This Row],[Código_Actividad]]="","",'[5]Formulario PPGR1'!#REF!)</f>
        <v/>
      </c>
      <c r="F218" s="372" t="str">
        <f>IF(Tabla1[[#This Row],[Código_Actividad]]="","",'[5]Formulario PPGR1'!#REF!)</f>
        <v/>
      </c>
      <c r="G218" s="367"/>
      <c r="H218" s="368"/>
      <c r="I218" s="368"/>
      <c r="J218" s="367">
        <v>3</v>
      </c>
      <c r="K218" s="369"/>
      <c r="L218" s="370">
        <f>+Tabla1[[#This Row],[Precio Unitario]]*Tabla1[[#This Row],[Cantidad de Insumos]]</f>
        <v>0</v>
      </c>
      <c r="M218" s="371"/>
      <c r="N218" s="368"/>
      <c r="O218" s="357"/>
      <c r="P218" s="357"/>
    </row>
    <row r="219" spans="2:16" ht="12.75">
      <c r="B219" s="372" t="str">
        <f>IF(Tabla1[[#This Row],[Código_Actividad]]="","",CONCATENATE(Tabla1[[#This Row],[POA]],".",Tabla1[[#This Row],[SRS]],".",Tabla1[[#This Row],[AREA]],".",Tabla1[[#This Row],[TIPO]]))</f>
        <v/>
      </c>
      <c r="C219" s="372" t="str">
        <f>IF(Tabla1[[#This Row],[Código_Actividad]]="","",'[5]Formulario PPGR1'!#REF!)</f>
        <v/>
      </c>
      <c r="D219" s="372" t="str">
        <f>IF(Tabla1[[#This Row],[Código_Actividad]]="","",'[5]Formulario PPGR1'!#REF!)</f>
        <v/>
      </c>
      <c r="E219" s="372" t="str">
        <f>IF(Tabla1[[#This Row],[Código_Actividad]]="","",'[5]Formulario PPGR1'!#REF!)</f>
        <v/>
      </c>
      <c r="F219" s="372" t="str">
        <f>IF(Tabla1[[#This Row],[Código_Actividad]]="","",'[5]Formulario PPGR1'!#REF!)</f>
        <v/>
      </c>
      <c r="G219" s="367"/>
      <c r="H219" s="368"/>
      <c r="I219" s="368"/>
      <c r="J219" s="367" t="s">
        <v>1282</v>
      </c>
      <c r="K219" s="369"/>
      <c r="L219" s="370" t="e">
        <f>+Tabla1[[#This Row],[Precio Unitario]]*Tabla1[[#This Row],[Cantidad de Insumos]]</f>
        <v>#VALUE!</v>
      </c>
      <c r="M219" s="371"/>
      <c r="N219" s="368"/>
      <c r="O219" s="357"/>
      <c r="P219" s="357"/>
    </row>
    <row r="220" spans="2:16" ht="12.75">
      <c r="B220" s="366" t="str">
        <f>IF(Tabla1[[#This Row],[Código_Actividad]]="","",CONCATENATE(Tabla1[[#This Row],[POA]],".",Tabla1[[#This Row],[SRS]],".",Tabla1[[#This Row],[AREA]],".",Tabla1[[#This Row],[TIPO]]))</f>
        <v/>
      </c>
      <c r="C220" s="366" t="str">
        <f>IF(Tabla1[[#This Row],[Código_Actividad]]="","",'[5]Formulario PPGR1'!#REF!)</f>
        <v/>
      </c>
      <c r="D220" s="366" t="str">
        <f>IF(Tabla1[[#This Row],[Código_Actividad]]="","",'[5]Formulario PPGR1'!#REF!)</f>
        <v/>
      </c>
      <c r="E220" s="366" t="str">
        <f>IF(Tabla1[[#This Row],[Código_Actividad]]="","",'[5]Formulario PPGR1'!#REF!)</f>
        <v/>
      </c>
      <c r="F220" s="366" t="str">
        <f>IF(Tabla1[[#This Row],[Código_Actividad]]="","",'[5]Formulario PPGR1'!#REF!)</f>
        <v/>
      </c>
      <c r="G220" s="367"/>
      <c r="H220" s="368"/>
      <c r="I220" s="368"/>
      <c r="J220" s="367">
        <v>1</v>
      </c>
      <c r="K220" s="369"/>
      <c r="L220" s="370">
        <f>+Tabla1[[#This Row],[Precio Unitario]]*Tabla1[[#This Row],[Cantidad de Insumos]]</f>
        <v>0</v>
      </c>
      <c r="M220" s="371"/>
      <c r="N220" s="368"/>
      <c r="O220" s="357"/>
      <c r="P220" s="357"/>
    </row>
    <row r="221" spans="2:16" ht="12.75">
      <c r="B221" s="366" t="str">
        <f>IF(Tabla1[[#This Row],[Código_Actividad]]="","",CONCATENATE(Tabla1[[#This Row],[POA]],".",Tabla1[[#This Row],[SRS]],".",Tabla1[[#This Row],[AREA]],".",Tabla1[[#This Row],[TIPO]]))</f>
        <v/>
      </c>
      <c r="C221" s="366" t="str">
        <f>IF(Tabla1[[#This Row],[Código_Actividad]]="","",'[5]Formulario PPGR1'!#REF!)</f>
        <v/>
      </c>
      <c r="D221" s="366" t="str">
        <f>IF(Tabla1[[#This Row],[Código_Actividad]]="","",'[5]Formulario PPGR1'!#REF!)</f>
        <v/>
      </c>
      <c r="E221" s="366" t="str">
        <f>IF(Tabla1[[#This Row],[Código_Actividad]]="","",'[5]Formulario PPGR1'!#REF!)</f>
        <v/>
      </c>
      <c r="F221" s="366" t="str">
        <f>IF(Tabla1[[#This Row],[Código_Actividad]]="","",'[5]Formulario PPGR1'!#REF!)</f>
        <v/>
      </c>
      <c r="G221" s="367"/>
      <c r="H221" s="368"/>
      <c r="I221" s="368"/>
      <c r="J221" s="367">
        <v>3</v>
      </c>
      <c r="K221" s="369"/>
      <c r="L221" s="370">
        <f>+Tabla1[[#This Row],[Precio Unitario]]*Tabla1[[#This Row],[Cantidad de Insumos]]</f>
        <v>0</v>
      </c>
      <c r="M221" s="371"/>
      <c r="N221" s="368"/>
      <c r="O221" s="357"/>
      <c r="P221" s="357"/>
    </row>
    <row r="222" spans="2:16" s="138" customFormat="1" ht="12.75">
      <c r="B222" s="366" t="str">
        <f>IF(Tabla1[[#This Row],[Código_Actividad]]="","",CONCATENATE(Tabla1[[#This Row],[POA]],".",Tabla1[[#This Row],[SRS]],".",Tabla1[[#This Row],[AREA]],".",Tabla1[[#This Row],[TIPO]]))</f>
        <v/>
      </c>
      <c r="C222" s="366" t="str">
        <f>IF(Tabla1[[#This Row],[Código_Actividad]]="","",'[5]Formulario PPGR1'!#REF!)</f>
        <v/>
      </c>
      <c r="D222" s="366" t="str">
        <f>IF(Tabla1[[#This Row],[Código_Actividad]]="","",'[5]Formulario PPGR1'!#REF!)</f>
        <v/>
      </c>
      <c r="E222" s="366" t="str">
        <f>IF(Tabla1[[#This Row],[Código_Actividad]]="","",'[5]Formulario PPGR1'!#REF!)</f>
        <v/>
      </c>
      <c r="F222" s="366" t="str">
        <f>IF(Tabla1[[#This Row],[Código_Actividad]]="","",'[5]Formulario PPGR1'!#REF!)</f>
        <v/>
      </c>
      <c r="G222" s="367"/>
      <c r="H222" s="454"/>
      <c r="I222" s="368"/>
      <c r="J222" s="367"/>
      <c r="K222" s="369"/>
      <c r="L222" s="370">
        <f>+Tabla1[[#This Row],[Precio Unitario]]*Tabla1[[#This Row],[Cantidad de Insumos]]</f>
        <v>0</v>
      </c>
      <c r="M222" s="371"/>
      <c r="N222" s="368"/>
    </row>
    <row r="223" spans="2:16" s="138" customFormat="1" ht="12.75">
      <c r="B223" s="394" t="str">
        <f>IF(Tabla1[[#This Row],[Código_Actividad]]="","",CONCATENATE(Tabla1[[#This Row],[POA]],".",Tabla1[[#This Row],[SRS]],".",Tabla1[[#This Row],[AREA]],".",Tabla1[[#This Row],[TIPO]]))</f>
        <v/>
      </c>
      <c r="C223" s="394" t="str">
        <f>IF(Tabla1[[#This Row],[Código_Actividad]]="","",'[5]Formulario PPGR1'!#REF!)</f>
        <v/>
      </c>
      <c r="D223" s="394" t="str">
        <f>IF(Tabla1[[#This Row],[Código_Actividad]]="","",'[5]Formulario PPGR1'!#REF!)</f>
        <v/>
      </c>
      <c r="E223" s="394" t="str">
        <f>IF(Tabla1[[#This Row],[Código_Actividad]]="","",'[5]Formulario PPGR1'!#REF!)</f>
        <v/>
      </c>
      <c r="F223" s="394" t="str">
        <f>IF(Tabla1[[#This Row],[Código_Actividad]]="","",'[5]Formulario PPGR1'!#REF!)</f>
        <v/>
      </c>
      <c r="G223" s="395"/>
      <c r="H223" s="396"/>
      <c r="I223" s="397"/>
      <c r="J223" s="395">
        <v>1</v>
      </c>
      <c r="K223" s="398" t="str">
        <f>IFERROR(VLOOKUP(#REF!,#REF!,3,FALSE),"")</f>
        <v/>
      </c>
      <c r="L223" s="398" t="e">
        <f>+Tabla1[[#This Row],[Precio Unitario]]*Tabla1[[#This Row],[Cantidad de Insumos]]</f>
        <v>#VALUE!</v>
      </c>
      <c r="M223" s="399"/>
      <c r="N223" s="396"/>
    </row>
    <row r="224" spans="2:16" s="138" customFormat="1" ht="12.75">
      <c r="B224" s="394" t="str">
        <f>IF(Tabla1[[#This Row],[Código_Actividad]]="","",CONCATENATE(Tabla1[[#This Row],[POA]],".",Tabla1[[#This Row],[SRS]],".",Tabla1[[#This Row],[AREA]],".",Tabla1[[#This Row],[TIPO]]))</f>
        <v/>
      </c>
      <c r="C224" s="394" t="str">
        <f>IF(Tabla1[[#This Row],[Código_Actividad]]="","",'[5]Formulario PPGR1'!#REF!)</f>
        <v/>
      </c>
      <c r="D224" s="394" t="str">
        <f>IF(Tabla1[[#This Row],[Código_Actividad]]="","",'[5]Formulario PPGR1'!#REF!)</f>
        <v/>
      </c>
      <c r="E224" s="394" t="str">
        <f>IF(Tabla1[[#This Row],[Código_Actividad]]="","",'[5]Formulario PPGR1'!#REF!)</f>
        <v/>
      </c>
      <c r="F224" s="394" t="str">
        <f>IF(Tabla1[[#This Row],[Código_Actividad]]="","",'[5]Formulario PPGR1'!#REF!)</f>
        <v/>
      </c>
      <c r="G224" s="395"/>
      <c r="H224" s="396"/>
      <c r="I224" s="397"/>
      <c r="J224" s="395">
        <v>1</v>
      </c>
      <c r="K224" s="398" t="str">
        <f>IFERROR(VLOOKUP(#REF!,#REF!,3,FALSE),"")</f>
        <v/>
      </c>
      <c r="L224" s="398" t="e">
        <f>+Tabla1[[#This Row],[Precio Unitario]]*Tabla1[[#This Row],[Cantidad de Insumos]]</f>
        <v>#VALUE!</v>
      </c>
      <c r="M224" s="399"/>
      <c r="N224" s="396"/>
    </row>
    <row r="225" spans="2:14" s="138" customFormat="1" ht="12.75">
      <c r="B225" s="394" t="str">
        <f>IF(Tabla1[[#This Row],[Código_Actividad]]="","",CONCATENATE(Tabla1[[#This Row],[POA]],".",Tabla1[[#This Row],[SRS]],".",Tabla1[[#This Row],[AREA]],".",Tabla1[[#This Row],[TIPO]]))</f>
        <v/>
      </c>
      <c r="C225" s="394" t="str">
        <f>IF(Tabla1[[#This Row],[Código_Actividad]]="","",'[5]Formulario PPGR1'!#REF!)</f>
        <v/>
      </c>
      <c r="D225" s="394" t="str">
        <f>IF(Tabla1[[#This Row],[Código_Actividad]]="","",'[5]Formulario PPGR1'!#REF!)</f>
        <v/>
      </c>
      <c r="E225" s="394" t="str">
        <f>IF(Tabla1[[#This Row],[Código_Actividad]]="","",'[5]Formulario PPGR1'!#REF!)</f>
        <v/>
      </c>
      <c r="F225" s="394" t="str">
        <f>IF(Tabla1[[#This Row],[Código_Actividad]]="","",'[5]Formulario PPGR1'!#REF!)</f>
        <v/>
      </c>
      <c r="G225" s="395"/>
      <c r="H225" s="396"/>
      <c r="I225" s="397"/>
      <c r="J225" s="395">
        <v>1</v>
      </c>
      <c r="K225" s="398" t="str">
        <f>IFERROR(VLOOKUP(#REF!,#REF!,3,FALSE),"")</f>
        <v/>
      </c>
      <c r="L225" s="398" t="e">
        <f>+Tabla1[[#This Row],[Precio Unitario]]*Tabla1[[#This Row],[Cantidad de Insumos]]</f>
        <v>#VALUE!</v>
      </c>
      <c r="M225" s="399"/>
      <c r="N225" s="396"/>
    </row>
    <row r="226" spans="2:14" s="138" customFormat="1" ht="12.75">
      <c r="B226" s="394" t="str">
        <f>IF(Tabla1[[#This Row],[Código_Actividad]]="","",CONCATENATE(Tabla1[[#This Row],[POA]],".",Tabla1[[#This Row],[SRS]],".",Tabla1[[#This Row],[AREA]],".",Tabla1[[#This Row],[TIPO]]))</f>
        <v/>
      </c>
      <c r="C226" s="394" t="str">
        <f>IF(Tabla1[[#This Row],[Código_Actividad]]="","",'[5]Formulario PPGR1'!#REF!)</f>
        <v/>
      </c>
      <c r="D226" s="394" t="str">
        <f>IF(Tabla1[[#This Row],[Código_Actividad]]="","",'[5]Formulario PPGR1'!#REF!)</f>
        <v/>
      </c>
      <c r="E226" s="394" t="str">
        <f>IF(Tabla1[[#This Row],[Código_Actividad]]="","",'[5]Formulario PPGR1'!#REF!)</f>
        <v/>
      </c>
      <c r="F226" s="394" t="str">
        <f>IF(Tabla1[[#This Row],[Código_Actividad]]="","",'[5]Formulario PPGR1'!#REF!)</f>
        <v/>
      </c>
      <c r="G226" s="395"/>
      <c r="H226" s="396"/>
      <c r="I226" s="397"/>
      <c r="J226" s="395">
        <v>2</v>
      </c>
      <c r="K226" s="398" t="str">
        <f>IFERROR(VLOOKUP(#REF!,#REF!,3,FALSE),"")</f>
        <v/>
      </c>
      <c r="L226" s="398" t="e">
        <f>+Tabla1[[#This Row],[Precio Unitario]]*Tabla1[[#This Row],[Cantidad de Insumos]]</f>
        <v>#VALUE!</v>
      </c>
      <c r="M226" s="399"/>
      <c r="N226" s="396"/>
    </row>
    <row r="227" spans="2:14" s="138" customFormat="1" ht="12.75">
      <c r="B227" s="394" t="str">
        <f>IF(Tabla1[[#This Row],[Código_Actividad]]="","",CONCATENATE(Tabla1[[#This Row],[POA]],".",Tabla1[[#This Row],[SRS]],".",Tabla1[[#This Row],[AREA]],".",Tabla1[[#This Row],[TIPO]]))</f>
        <v/>
      </c>
      <c r="C227" s="394" t="str">
        <f>IF(Tabla1[[#This Row],[Código_Actividad]]="","",'[5]Formulario PPGR1'!#REF!)</f>
        <v/>
      </c>
      <c r="D227" s="394" t="str">
        <f>IF(Tabla1[[#This Row],[Código_Actividad]]="","",'[5]Formulario PPGR1'!#REF!)</f>
        <v/>
      </c>
      <c r="E227" s="394" t="str">
        <f>IF(Tabla1[[#This Row],[Código_Actividad]]="","",'[5]Formulario PPGR1'!#REF!)</f>
        <v/>
      </c>
      <c r="F227" s="394" t="str">
        <f>IF(Tabla1[[#This Row],[Código_Actividad]]="","",'[5]Formulario PPGR1'!#REF!)</f>
        <v/>
      </c>
      <c r="G227" s="395"/>
      <c r="H227" s="396"/>
      <c r="I227" s="397"/>
      <c r="J227" s="395">
        <v>2</v>
      </c>
      <c r="K227" s="398" t="str">
        <f>IFERROR(VLOOKUP(#REF!,#REF!,3,FALSE),"")</f>
        <v/>
      </c>
      <c r="L227" s="398" t="e">
        <f>+Tabla1[[#This Row],[Precio Unitario]]*Tabla1[[#This Row],[Cantidad de Insumos]]</f>
        <v>#VALUE!</v>
      </c>
      <c r="M227" s="399"/>
      <c r="N227" s="396"/>
    </row>
    <row r="228" spans="2:14" s="138" customFormat="1" ht="12.75">
      <c r="B228" s="394" t="str">
        <f>IF(Tabla1[[#This Row],[Código_Actividad]]="","",CONCATENATE(Tabla1[[#This Row],[POA]],".",Tabla1[[#This Row],[SRS]],".",Tabla1[[#This Row],[AREA]],".",Tabla1[[#This Row],[TIPO]]))</f>
        <v/>
      </c>
      <c r="C228" s="394" t="str">
        <f>IF(Tabla1[[#This Row],[Código_Actividad]]="","",'[5]Formulario PPGR1'!#REF!)</f>
        <v/>
      </c>
      <c r="D228" s="394" t="str">
        <f>IF(Tabla1[[#This Row],[Código_Actividad]]="","",'[5]Formulario PPGR1'!#REF!)</f>
        <v/>
      </c>
      <c r="E228" s="394" t="str">
        <f>IF(Tabla1[[#This Row],[Código_Actividad]]="","",'[5]Formulario PPGR1'!#REF!)</f>
        <v/>
      </c>
      <c r="F228" s="394" t="str">
        <f>IF(Tabla1[[#This Row],[Código_Actividad]]="","",'[5]Formulario PPGR1'!#REF!)</f>
        <v/>
      </c>
      <c r="G228" s="395"/>
      <c r="H228" s="396"/>
      <c r="I228" s="397"/>
      <c r="J228" s="395">
        <v>40</v>
      </c>
      <c r="K228" s="398" t="str">
        <f>IFERROR(VLOOKUP(#REF!,#REF!,3,FALSE),"")</f>
        <v/>
      </c>
      <c r="L228" s="398" t="e">
        <f>+Tabla1[[#This Row],[Precio Unitario]]*Tabla1[[#This Row],[Cantidad de Insumos]]</f>
        <v>#VALUE!</v>
      </c>
      <c r="M228" s="399"/>
      <c r="N228" s="396"/>
    </row>
    <row r="229" spans="2:14" s="138" customFormat="1" ht="12.75">
      <c r="B229" s="394" t="str">
        <f>IF(Tabla1[[#This Row],[Código_Actividad]]="","",CONCATENATE(Tabla1[[#This Row],[POA]],".",Tabla1[[#This Row],[SRS]],".",Tabla1[[#This Row],[AREA]],".",Tabla1[[#This Row],[TIPO]]))</f>
        <v/>
      </c>
      <c r="C229" s="394" t="str">
        <f>IF(Tabla1[[#This Row],[Código_Actividad]]="","",'[5]Formulario PPGR1'!#REF!)</f>
        <v/>
      </c>
      <c r="D229" s="394" t="str">
        <f>IF(Tabla1[[#This Row],[Código_Actividad]]="","",'[5]Formulario PPGR1'!#REF!)</f>
        <v/>
      </c>
      <c r="E229" s="394" t="str">
        <f>IF(Tabla1[[#This Row],[Código_Actividad]]="","",'[5]Formulario PPGR1'!#REF!)</f>
        <v/>
      </c>
      <c r="F229" s="394" t="str">
        <f>IF(Tabla1[[#This Row],[Código_Actividad]]="","",'[5]Formulario PPGR1'!#REF!)</f>
        <v/>
      </c>
      <c r="G229" s="395"/>
      <c r="H229" s="396"/>
      <c r="I229" s="397"/>
      <c r="J229" s="395">
        <v>2</v>
      </c>
      <c r="K229" s="398" t="str">
        <f>IFERROR(VLOOKUP(#REF!,#REF!,3,FALSE),"")</f>
        <v/>
      </c>
      <c r="L229" s="398" t="e">
        <f>+Tabla1[[#This Row],[Precio Unitario]]*Tabla1[[#This Row],[Cantidad de Insumos]]</f>
        <v>#VALUE!</v>
      </c>
      <c r="M229" s="399"/>
      <c r="N229" s="396"/>
    </row>
    <row r="230" spans="2:14" s="138" customFormat="1" ht="12.75">
      <c r="B230" s="394" t="str">
        <f>IF(Tabla1[[#This Row],[Código_Actividad]]="","",CONCATENATE(Tabla1[[#This Row],[POA]],".",Tabla1[[#This Row],[SRS]],".",Tabla1[[#This Row],[AREA]],".",Tabla1[[#This Row],[TIPO]]))</f>
        <v/>
      </c>
      <c r="C230" s="394" t="str">
        <f>IF(Tabla1[[#This Row],[Código_Actividad]]="","",'[5]Formulario PPGR1'!#REF!)</f>
        <v/>
      </c>
      <c r="D230" s="394" t="str">
        <f>IF(Tabla1[[#This Row],[Código_Actividad]]="","",'[5]Formulario PPGR1'!#REF!)</f>
        <v/>
      </c>
      <c r="E230" s="394" t="str">
        <f>IF(Tabla1[[#This Row],[Código_Actividad]]="","",'[5]Formulario PPGR1'!#REF!)</f>
        <v/>
      </c>
      <c r="F230" s="394" t="str">
        <f>IF(Tabla1[[#This Row],[Código_Actividad]]="","",'[5]Formulario PPGR1'!#REF!)</f>
        <v/>
      </c>
      <c r="G230" s="395"/>
      <c r="H230" s="396"/>
      <c r="I230" s="397"/>
      <c r="J230" s="395">
        <v>2</v>
      </c>
      <c r="K230" s="398" t="str">
        <f>IFERROR(VLOOKUP(#REF!,#REF!,3,FALSE),"")</f>
        <v/>
      </c>
      <c r="L230" s="398" t="e">
        <f>+Tabla1[[#This Row],[Precio Unitario]]*Tabla1[[#This Row],[Cantidad de Insumos]]</f>
        <v>#VALUE!</v>
      </c>
      <c r="M230" s="399"/>
      <c r="N230" s="396"/>
    </row>
    <row r="231" spans="2:14" s="138" customFormat="1" ht="12.75">
      <c r="B231" s="394" t="str">
        <f>IF(Tabla1[[#This Row],[Código_Actividad]]="","",CONCATENATE(Tabla1[[#This Row],[POA]],".",Tabla1[[#This Row],[SRS]],".",Tabla1[[#This Row],[AREA]],".",Tabla1[[#This Row],[TIPO]]))</f>
        <v/>
      </c>
      <c r="C231" s="394" t="str">
        <f>IF(Tabla1[[#This Row],[Código_Actividad]]="","",'[5]Formulario PPGR1'!#REF!)</f>
        <v/>
      </c>
      <c r="D231" s="394" t="str">
        <f>IF(Tabla1[[#This Row],[Código_Actividad]]="","",'[5]Formulario PPGR1'!#REF!)</f>
        <v/>
      </c>
      <c r="E231" s="394" t="str">
        <f>IF(Tabla1[[#This Row],[Código_Actividad]]="","",'[5]Formulario PPGR1'!#REF!)</f>
        <v/>
      </c>
      <c r="F231" s="394" t="str">
        <f>IF(Tabla1[[#This Row],[Código_Actividad]]="","",'[5]Formulario PPGR1'!#REF!)</f>
        <v/>
      </c>
      <c r="G231" s="395"/>
      <c r="H231" s="396"/>
      <c r="I231" s="403"/>
      <c r="J231" s="395">
        <v>4</v>
      </c>
      <c r="K231" s="398" t="str">
        <f>IFERROR(VLOOKUP(#REF!,#REF!,3,FALSE),"")</f>
        <v/>
      </c>
      <c r="L231" s="398" t="e">
        <f>+Tabla1[[#This Row],[Precio Unitario]]*Tabla1[[#This Row],[Cantidad de Insumos]]</f>
        <v>#VALUE!</v>
      </c>
      <c r="M231" s="399"/>
      <c r="N231" s="396"/>
    </row>
    <row r="232" spans="2:14" s="138" customFormat="1" ht="12.75">
      <c r="B232" s="394" t="str">
        <f>IF(Tabla1[[#This Row],[Código_Actividad]]="","",CONCATENATE(Tabla1[[#This Row],[POA]],".",Tabla1[[#This Row],[SRS]],".",Tabla1[[#This Row],[AREA]],".",Tabla1[[#This Row],[TIPO]]))</f>
        <v/>
      </c>
      <c r="C232" s="394" t="str">
        <f>IF(Tabla1[[#This Row],[Código_Actividad]]="","",'[5]Formulario PPGR1'!#REF!)</f>
        <v/>
      </c>
      <c r="D232" s="394" t="str">
        <f>IF(Tabla1[[#This Row],[Código_Actividad]]="","",'[5]Formulario PPGR1'!#REF!)</f>
        <v/>
      </c>
      <c r="E232" s="394" t="str">
        <f>IF(Tabla1[[#This Row],[Código_Actividad]]="","",'[5]Formulario PPGR1'!#REF!)</f>
        <v/>
      </c>
      <c r="F232" s="394" t="str">
        <f>IF(Tabla1[[#This Row],[Código_Actividad]]="","",'[5]Formulario PPGR1'!#REF!)</f>
        <v/>
      </c>
      <c r="G232" s="395"/>
      <c r="H232" s="396"/>
      <c r="I232" s="397"/>
      <c r="J232" s="395">
        <v>1</v>
      </c>
      <c r="K232" s="398" t="str">
        <f>IFERROR(VLOOKUP(#REF!,#REF!,3,FALSE),"")</f>
        <v/>
      </c>
      <c r="L232" s="398" t="e">
        <f>+Tabla1[[#This Row],[Precio Unitario]]*Tabla1[[#This Row],[Cantidad de Insumos]]</f>
        <v>#VALUE!</v>
      </c>
      <c r="M232" s="399"/>
      <c r="N232" s="396"/>
    </row>
    <row r="233" spans="2:14" s="138" customFormat="1" ht="12.75">
      <c r="B233" s="394" t="str">
        <f>IF(Tabla1[[#This Row],[Código_Actividad]]="","",CONCATENATE(Tabla1[[#This Row],[POA]],".",Tabla1[[#This Row],[SRS]],".",Tabla1[[#This Row],[AREA]],".",Tabla1[[#This Row],[TIPO]]))</f>
        <v/>
      </c>
      <c r="C233" s="394" t="str">
        <f>IF(Tabla1[[#This Row],[Código_Actividad]]="","",'[5]Formulario PPGR1'!#REF!)</f>
        <v/>
      </c>
      <c r="D233" s="394" t="str">
        <f>IF(Tabla1[[#This Row],[Código_Actividad]]="","",'[5]Formulario PPGR1'!#REF!)</f>
        <v/>
      </c>
      <c r="E233" s="394" t="str">
        <f>IF(Tabla1[[#This Row],[Código_Actividad]]="","",'[5]Formulario PPGR1'!#REF!)</f>
        <v/>
      </c>
      <c r="F233" s="394" t="str">
        <f>IF(Tabla1[[#This Row],[Código_Actividad]]="","",'[5]Formulario PPGR1'!#REF!)</f>
        <v/>
      </c>
      <c r="G233" s="395"/>
      <c r="H233" s="396"/>
      <c r="I233" s="397"/>
      <c r="J233" s="395">
        <v>1</v>
      </c>
      <c r="K233" s="398" t="str">
        <f>IFERROR(VLOOKUP(#REF!,#REF!,3,FALSE),"")</f>
        <v/>
      </c>
      <c r="L233" s="398" t="e">
        <f>+Tabla1[[#This Row],[Precio Unitario]]*Tabla1[[#This Row],[Cantidad de Insumos]]</f>
        <v>#VALUE!</v>
      </c>
      <c r="M233" s="399"/>
      <c r="N233" s="396"/>
    </row>
    <row r="234" spans="2:14" s="138" customFormat="1" ht="12.75">
      <c r="B234" s="394" t="str">
        <f>IF(Tabla1[[#This Row],[Código_Actividad]]="","",CONCATENATE(Tabla1[[#This Row],[POA]],".",Tabla1[[#This Row],[SRS]],".",Tabla1[[#This Row],[AREA]],".",Tabla1[[#This Row],[TIPO]]))</f>
        <v/>
      </c>
      <c r="C234" s="394" t="str">
        <f>IF(Tabla1[[#This Row],[Código_Actividad]]="","",'[5]Formulario PPGR1'!#REF!)</f>
        <v/>
      </c>
      <c r="D234" s="394" t="str">
        <f>IF(Tabla1[[#This Row],[Código_Actividad]]="","",'[5]Formulario PPGR1'!#REF!)</f>
        <v/>
      </c>
      <c r="E234" s="394" t="str">
        <f>IF(Tabla1[[#This Row],[Código_Actividad]]="","",'[5]Formulario PPGR1'!#REF!)</f>
        <v/>
      </c>
      <c r="F234" s="394" t="str">
        <f>IF(Tabla1[[#This Row],[Código_Actividad]]="","",'[5]Formulario PPGR1'!#REF!)</f>
        <v/>
      </c>
      <c r="G234" s="395"/>
      <c r="H234" s="396"/>
      <c r="I234" s="397"/>
      <c r="J234" s="395" t="s">
        <v>1283</v>
      </c>
      <c r="K234" s="398" t="str">
        <f>IFERROR(VLOOKUP(#REF!,#REF!,3,FALSE),"")</f>
        <v/>
      </c>
      <c r="L234" s="398" t="e">
        <f>+Tabla1[[#This Row],[Precio Unitario]]*Tabla1[[#This Row],[Cantidad de Insumos]]</f>
        <v>#VALUE!</v>
      </c>
      <c r="M234" s="399"/>
      <c r="N234" s="396"/>
    </row>
    <row r="235" spans="2:14" s="138" customFormat="1" ht="12.75">
      <c r="B235" s="394" t="str">
        <f>IF(Tabla1[[#This Row],[Código_Actividad]]="","",CONCATENATE(Tabla1[[#This Row],[POA]],".",Tabla1[[#This Row],[SRS]],".",Tabla1[[#This Row],[AREA]],".",Tabla1[[#This Row],[TIPO]]))</f>
        <v/>
      </c>
      <c r="C235" s="394" t="str">
        <f>IF(Tabla1[[#This Row],[Código_Actividad]]="","",'[5]Formulario PPGR1'!#REF!)</f>
        <v/>
      </c>
      <c r="D235" s="394" t="str">
        <f>IF(Tabla1[[#This Row],[Código_Actividad]]="","",'[5]Formulario PPGR1'!#REF!)</f>
        <v/>
      </c>
      <c r="E235" s="394" t="str">
        <f>IF(Tabla1[[#This Row],[Código_Actividad]]="","",'[5]Formulario PPGR1'!#REF!)</f>
        <v/>
      </c>
      <c r="F235" s="394" t="str">
        <f>IF(Tabla1[[#This Row],[Código_Actividad]]="","",'[5]Formulario PPGR1'!#REF!)</f>
        <v/>
      </c>
      <c r="G235" s="395"/>
      <c r="H235" s="396"/>
      <c r="I235" s="397"/>
      <c r="J235" s="395" t="s">
        <v>1283</v>
      </c>
      <c r="K235" s="398" t="str">
        <f>IFERROR(VLOOKUP(#REF!,#REF!,3,FALSE),"")</f>
        <v/>
      </c>
      <c r="L235" s="398" t="e">
        <f>+Tabla1[[#This Row],[Precio Unitario]]*Tabla1[[#This Row],[Cantidad de Insumos]]</f>
        <v>#VALUE!</v>
      </c>
      <c r="M235" s="399"/>
      <c r="N235" s="396"/>
    </row>
    <row r="236" spans="2:14" s="138" customFormat="1" ht="12.75">
      <c r="B236" s="394" t="str">
        <f>IF(Tabla1[[#This Row],[Código_Actividad]]="","",CONCATENATE(Tabla1[[#This Row],[POA]],".",Tabla1[[#This Row],[SRS]],".",Tabla1[[#This Row],[AREA]],".",Tabla1[[#This Row],[TIPO]]))</f>
        <v/>
      </c>
      <c r="C236" s="394" t="str">
        <f>IF(Tabla1[[#This Row],[Código_Actividad]]="","",'[5]Formulario PPGR1'!#REF!)</f>
        <v/>
      </c>
      <c r="D236" s="394" t="str">
        <f>IF(Tabla1[[#This Row],[Código_Actividad]]="","",'[5]Formulario PPGR1'!#REF!)</f>
        <v/>
      </c>
      <c r="E236" s="394" t="str">
        <f>IF(Tabla1[[#This Row],[Código_Actividad]]="","",'[5]Formulario PPGR1'!#REF!)</f>
        <v/>
      </c>
      <c r="F236" s="394" t="str">
        <f>IF(Tabla1[[#This Row],[Código_Actividad]]="","",'[5]Formulario PPGR1'!#REF!)</f>
        <v/>
      </c>
      <c r="G236" s="395"/>
      <c r="H236" s="396"/>
      <c r="I236" s="397"/>
      <c r="J236" s="395" t="s">
        <v>1283</v>
      </c>
      <c r="K236" s="398" t="str">
        <f>IFERROR(VLOOKUP(#REF!,#REF!,3,FALSE),"")</f>
        <v/>
      </c>
      <c r="L236" s="398" t="e">
        <f>+Tabla1[[#This Row],[Precio Unitario]]*Tabla1[[#This Row],[Cantidad de Insumos]]</f>
        <v>#VALUE!</v>
      </c>
      <c r="M236" s="399"/>
      <c r="N236" s="396"/>
    </row>
    <row r="237" spans="2:14" s="138" customFormat="1" ht="12.75">
      <c r="B237" s="394" t="str">
        <f>IF(Tabla1[[#This Row],[Código_Actividad]]="","",CONCATENATE(Tabla1[[#This Row],[POA]],".",Tabla1[[#This Row],[SRS]],".",Tabla1[[#This Row],[AREA]],".",Tabla1[[#This Row],[TIPO]]))</f>
        <v/>
      </c>
      <c r="C237" s="394" t="str">
        <f>IF(Tabla1[[#This Row],[Código_Actividad]]="","",'[5]Formulario PPGR1'!#REF!)</f>
        <v/>
      </c>
      <c r="D237" s="394" t="str">
        <f>IF(Tabla1[[#This Row],[Código_Actividad]]="","",'[5]Formulario PPGR1'!#REF!)</f>
        <v/>
      </c>
      <c r="E237" s="394" t="str">
        <f>IF(Tabla1[[#This Row],[Código_Actividad]]="","",'[5]Formulario PPGR1'!#REF!)</f>
        <v/>
      </c>
      <c r="F237" s="394" t="str">
        <f>IF(Tabla1[[#This Row],[Código_Actividad]]="","",'[5]Formulario PPGR1'!#REF!)</f>
        <v/>
      </c>
      <c r="G237" s="395"/>
      <c r="H237" s="396"/>
      <c r="I237" s="397"/>
      <c r="J237" s="395">
        <v>1</v>
      </c>
      <c r="K237" s="398" t="str">
        <f>IFERROR(VLOOKUP(#REF!,#REF!,3,FALSE),"")</f>
        <v/>
      </c>
      <c r="L237" s="398" t="e">
        <f>+Tabla1[[#This Row],[Precio Unitario]]*Tabla1[[#This Row],[Cantidad de Insumos]]</f>
        <v>#VALUE!</v>
      </c>
      <c r="M237" s="399"/>
      <c r="N237" s="396"/>
    </row>
    <row r="238" spans="2:14" s="138" customFormat="1" ht="12.75">
      <c r="B238" s="394" t="str">
        <f>IF(Tabla1[[#This Row],[Código_Actividad]]="","",CONCATENATE(Tabla1[[#This Row],[POA]],".",Tabla1[[#This Row],[SRS]],".",Tabla1[[#This Row],[AREA]],".",Tabla1[[#This Row],[TIPO]]))</f>
        <v/>
      </c>
      <c r="C238" s="394" t="str">
        <f>IF(Tabla1[[#This Row],[Código_Actividad]]="","",'[5]Formulario PPGR1'!#REF!)</f>
        <v/>
      </c>
      <c r="D238" s="394" t="str">
        <f>IF(Tabla1[[#This Row],[Código_Actividad]]="","",'[5]Formulario PPGR1'!#REF!)</f>
        <v/>
      </c>
      <c r="E238" s="394" t="str">
        <f>IF(Tabla1[[#This Row],[Código_Actividad]]="","",'[5]Formulario PPGR1'!#REF!)</f>
        <v/>
      </c>
      <c r="F238" s="394" t="str">
        <f>IF(Tabla1[[#This Row],[Código_Actividad]]="","",'[5]Formulario PPGR1'!#REF!)</f>
        <v/>
      </c>
      <c r="G238" s="395"/>
      <c r="H238" s="396"/>
      <c r="I238" s="397"/>
      <c r="J238" s="395">
        <v>2</v>
      </c>
      <c r="K238" s="398" t="str">
        <f>IFERROR(VLOOKUP(#REF!,#REF!,3,FALSE),"")</f>
        <v/>
      </c>
      <c r="L238" s="398" t="e">
        <f>+Tabla1[[#This Row],[Precio Unitario]]*Tabla1[[#This Row],[Cantidad de Insumos]]</f>
        <v>#VALUE!</v>
      </c>
      <c r="M238" s="399"/>
      <c r="N238" s="396"/>
    </row>
    <row r="239" spans="2:14" s="138" customFormat="1" ht="12.75">
      <c r="B239" s="394" t="str">
        <f>IF(Tabla1[[#This Row],[Código_Actividad]]="","",CONCATENATE(Tabla1[[#This Row],[POA]],".",Tabla1[[#This Row],[SRS]],".",Tabla1[[#This Row],[AREA]],".",Tabla1[[#This Row],[TIPO]]))</f>
        <v/>
      </c>
      <c r="C239" s="394" t="str">
        <f>IF(Tabla1[[#This Row],[Código_Actividad]]="","",'[5]Formulario PPGR1'!#REF!)</f>
        <v/>
      </c>
      <c r="D239" s="394" t="str">
        <f>IF(Tabla1[[#This Row],[Código_Actividad]]="","",'[5]Formulario PPGR1'!#REF!)</f>
        <v/>
      </c>
      <c r="E239" s="394" t="str">
        <f>IF(Tabla1[[#This Row],[Código_Actividad]]="","",'[5]Formulario PPGR1'!#REF!)</f>
        <v/>
      </c>
      <c r="F239" s="394" t="str">
        <f>IF(Tabla1[[#This Row],[Código_Actividad]]="","",'[5]Formulario PPGR1'!#REF!)</f>
        <v/>
      </c>
      <c r="G239" s="395"/>
      <c r="H239" s="396"/>
      <c r="I239" s="397"/>
      <c r="J239" s="395">
        <v>30</v>
      </c>
      <c r="K239" s="398" t="str">
        <f>IFERROR(VLOOKUP(#REF!,#REF!,3,FALSE),"")</f>
        <v/>
      </c>
      <c r="L239" s="398" t="e">
        <f>+Tabla1[[#This Row],[Precio Unitario]]*Tabla1[[#This Row],[Cantidad de Insumos]]</f>
        <v>#VALUE!</v>
      </c>
      <c r="M239" s="399"/>
      <c r="N239" s="396"/>
    </row>
    <row r="240" spans="2:14" s="138" customFormat="1" ht="12.75">
      <c r="B240" s="394" t="str">
        <f>IF(Tabla1[[#This Row],[Código_Actividad]]="","",CONCATENATE(Tabla1[[#This Row],[POA]],".",Tabla1[[#This Row],[SRS]],".",Tabla1[[#This Row],[AREA]],".",Tabla1[[#This Row],[TIPO]]))</f>
        <v/>
      </c>
      <c r="C240" s="394" t="str">
        <f>IF(Tabla1[[#This Row],[Código_Actividad]]="","",'[5]Formulario PPGR1'!#REF!)</f>
        <v/>
      </c>
      <c r="D240" s="394" t="str">
        <f>IF(Tabla1[[#This Row],[Código_Actividad]]="","",'[5]Formulario PPGR1'!#REF!)</f>
        <v/>
      </c>
      <c r="E240" s="394" t="str">
        <f>IF(Tabla1[[#This Row],[Código_Actividad]]="","",'[5]Formulario PPGR1'!#REF!)</f>
        <v/>
      </c>
      <c r="F240" s="394" t="str">
        <f>IF(Tabla1[[#This Row],[Código_Actividad]]="","",'[5]Formulario PPGR1'!#REF!)</f>
        <v/>
      </c>
      <c r="G240" s="395"/>
      <c r="H240" s="396"/>
      <c r="I240" s="397"/>
      <c r="J240" s="395">
        <v>30</v>
      </c>
      <c r="K240" s="398" t="str">
        <f>IFERROR(VLOOKUP(#REF!,#REF!,3,FALSE),"")</f>
        <v/>
      </c>
      <c r="L240" s="398" t="e">
        <f>+Tabla1[[#This Row],[Precio Unitario]]*Tabla1[[#This Row],[Cantidad de Insumos]]</f>
        <v>#VALUE!</v>
      </c>
      <c r="M240" s="399"/>
      <c r="N240" s="396"/>
    </row>
    <row r="241" spans="2:14" s="138" customFormat="1" ht="12.75">
      <c r="B241" s="394" t="str">
        <f>IF(Tabla1[[#This Row],[Código_Actividad]]="","",CONCATENATE(Tabla1[[#This Row],[POA]],".",Tabla1[[#This Row],[SRS]],".",Tabla1[[#This Row],[AREA]],".",Tabla1[[#This Row],[TIPO]]))</f>
        <v/>
      </c>
      <c r="C241" s="394" t="str">
        <f>IF(Tabla1[[#This Row],[Código_Actividad]]="","",'[5]Formulario PPGR1'!#REF!)</f>
        <v/>
      </c>
      <c r="D241" s="394" t="str">
        <f>IF(Tabla1[[#This Row],[Código_Actividad]]="","",'[5]Formulario PPGR1'!#REF!)</f>
        <v/>
      </c>
      <c r="E241" s="394" t="str">
        <f>IF(Tabla1[[#This Row],[Código_Actividad]]="","",'[5]Formulario PPGR1'!#REF!)</f>
        <v/>
      </c>
      <c r="F241" s="394" t="str">
        <f>IF(Tabla1[[#This Row],[Código_Actividad]]="","",'[5]Formulario PPGR1'!#REF!)</f>
        <v/>
      </c>
      <c r="G241" s="395"/>
      <c r="H241" s="396"/>
      <c r="I241" s="397"/>
      <c r="J241" s="395">
        <v>30</v>
      </c>
      <c r="K241" s="398" t="str">
        <f>IFERROR(VLOOKUP(#REF!,#REF!,3,FALSE),"")</f>
        <v/>
      </c>
      <c r="L241" s="398" t="e">
        <f>+Tabla1[[#This Row],[Precio Unitario]]*Tabla1[[#This Row],[Cantidad de Insumos]]</f>
        <v>#VALUE!</v>
      </c>
      <c r="M241" s="399"/>
      <c r="N241" s="396"/>
    </row>
    <row r="242" spans="2:14" s="138" customFormat="1" ht="12.75">
      <c r="B242" s="394" t="str">
        <f>IF(Tabla1[[#This Row],[Código_Actividad]]="","",CONCATENATE(Tabla1[[#This Row],[POA]],".",Tabla1[[#This Row],[SRS]],".",Tabla1[[#This Row],[AREA]],".",Tabla1[[#This Row],[TIPO]]))</f>
        <v/>
      </c>
      <c r="C242" s="394" t="str">
        <f>IF(Tabla1[[#This Row],[Código_Actividad]]="","",'[5]Formulario PPGR1'!#REF!)</f>
        <v/>
      </c>
      <c r="D242" s="394" t="str">
        <f>IF(Tabla1[[#This Row],[Código_Actividad]]="","",'[5]Formulario PPGR1'!#REF!)</f>
        <v/>
      </c>
      <c r="E242" s="394" t="str">
        <f>IF(Tabla1[[#This Row],[Código_Actividad]]="","",'[5]Formulario PPGR1'!#REF!)</f>
        <v/>
      </c>
      <c r="F242" s="394" t="str">
        <f>IF(Tabla1[[#This Row],[Código_Actividad]]="","",'[5]Formulario PPGR1'!#REF!)</f>
        <v/>
      </c>
      <c r="G242" s="395"/>
      <c r="H242" s="396"/>
      <c r="I242" s="397"/>
      <c r="J242" s="395">
        <v>15</v>
      </c>
      <c r="K242" s="398" t="str">
        <f>IFERROR(VLOOKUP(#REF!,#REF!,3,FALSE),"")</f>
        <v/>
      </c>
      <c r="L242" s="398" t="e">
        <f>+Tabla1[[#This Row],[Precio Unitario]]*Tabla1[[#This Row],[Cantidad de Insumos]]</f>
        <v>#VALUE!</v>
      </c>
      <c r="M242" s="399"/>
      <c r="N242" s="396"/>
    </row>
    <row r="243" spans="2:14" s="138" customFormat="1" ht="12.75">
      <c r="B243" s="394" t="str">
        <f>IF(Tabla1[[#This Row],[Código_Actividad]]="","",CONCATENATE(Tabla1[[#This Row],[POA]],".",Tabla1[[#This Row],[SRS]],".",Tabla1[[#This Row],[AREA]],".",Tabla1[[#This Row],[TIPO]]))</f>
        <v/>
      </c>
      <c r="C243" s="394" t="str">
        <f>IF(Tabla1[[#This Row],[Código_Actividad]]="","",'[5]Formulario PPGR1'!#REF!)</f>
        <v/>
      </c>
      <c r="D243" s="394" t="str">
        <f>IF(Tabla1[[#This Row],[Código_Actividad]]="","",'[5]Formulario PPGR1'!#REF!)</f>
        <v/>
      </c>
      <c r="E243" s="394" t="str">
        <f>IF(Tabla1[[#This Row],[Código_Actividad]]="","",'[5]Formulario PPGR1'!#REF!)</f>
        <v/>
      </c>
      <c r="F243" s="394" t="str">
        <f>IF(Tabla1[[#This Row],[Código_Actividad]]="","",'[5]Formulario PPGR1'!#REF!)</f>
        <v/>
      </c>
      <c r="G243" s="395"/>
      <c r="H243" s="396"/>
      <c r="I243" s="403"/>
      <c r="J243" s="395">
        <v>2</v>
      </c>
      <c r="K243" s="398" t="str">
        <f>IFERROR(VLOOKUP(#REF!,#REF!,3,FALSE),"")</f>
        <v/>
      </c>
      <c r="L243" s="398" t="e">
        <f>+Tabla1[[#This Row],[Precio Unitario]]*Tabla1[[#This Row],[Cantidad de Insumos]]</f>
        <v>#VALUE!</v>
      </c>
      <c r="M243" s="399"/>
      <c r="N243" s="396"/>
    </row>
    <row r="244" spans="2:14" s="138" customFormat="1" ht="12.75">
      <c r="B244" s="394" t="str">
        <f>IF(Tabla1[[#This Row],[Código_Actividad]]="","",CONCATENATE(Tabla1[[#This Row],[POA]],".",Tabla1[[#This Row],[SRS]],".",Tabla1[[#This Row],[AREA]],".",Tabla1[[#This Row],[TIPO]]))</f>
        <v/>
      </c>
      <c r="C244" s="394" t="str">
        <f>IF(Tabla1[[#This Row],[Código_Actividad]]="","",'[5]Formulario PPGR1'!#REF!)</f>
        <v/>
      </c>
      <c r="D244" s="394" t="str">
        <f>IF(Tabla1[[#This Row],[Código_Actividad]]="","",'[5]Formulario PPGR1'!#REF!)</f>
        <v/>
      </c>
      <c r="E244" s="394" t="str">
        <f>IF(Tabla1[[#This Row],[Código_Actividad]]="","",'[5]Formulario PPGR1'!#REF!)</f>
        <v/>
      </c>
      <c r="F244" s="394" t="str">
        <f>IF(Tabla1[[#This Row],[Código_Actividad]]="","",'[5]Formulario PPGR1'!#REF!)</f>
        <v/>
      </c>
      <c r="G244" s="395"/>
      <c r="H244" s="396"/>
      <c r="I244" s="397"/>
      <c r="J244" s="395">
        <v>1</v>
      </c>
      <c r="K244" s="398" t="str">
        <f>IFERROR(VLOOKUP(#REF!,#REF!,3,FALSE),"")</f>
        <v/>
      </c>
      <c r="L244" s="398" t="e">
        <f>+Tabla1[[#This Row],[Precio Unitario]]*Tabla1[[#This Row],[Cantidad de Insumos]]</f>
        <v>#VALUE!</v>
      </c>
      <c r="M244" s="399"/>
      <c r="N244" s="396"/>
    </row>
    <row r="245" spans="2:14" s="138" customFormat="1" ht="12.75">
      <c r="B245" s="394" t="str">
        <f>IF(Tabla1[[#This Row],[Código_Actividad]]="","",CONCATENATE(Tabla1[[#This Row],[POA]],".",Tabla1[[#This Row],[SRS]],".",Tabla1[[#This Row],[AREA]],".",Tabla1[[#This Row],[TIPO]]))</f>
        <v/>
      </c>
      <c r="C245" s="394" t="str">
        <f>IF(Tabla1[[#This Row],[Código_Actividad]]="","",'[5]Formulario PPGR1'!#REF!)</f>
        <v/>
      </c>
      <c r="D245" s="394" t="str">
        <f>IF(Tabla1[[#This Row],[Código_Actividad]]="","",'[5]Formulario PPGR1'!#REF!)</f>
        <v/>
      </c>
      <c r="E245" s="394" t="str">
        <f>IF(Tabla1[[#This Row],[Código_Actividad]]="","",'[5]Formulario PPGR1'!#REF!)</f>
        <v/>
      </c>
      <c r="F245" s="394" t="str">
        <f>IF(Tabla1[[#This Row],[Código_Actividad]]="","",'[5]Formulario PPGR1'!#REF!)</f>
        <v/>
      </c>
      <c r="G245" s="395"/>
      <c r="H245" s="396"/>
      <c r="I245" s="397"/>
      <c r="J245" s="395">
        <v>1</v>
      </c>
      <c r="K245" s="398" t="str">
        <f>IFERROR(VLOOKUP(#REF!,#REF!,3,FALSE),"")</f>
        <v/>
      </c>
      <c r="L245" s="398" t="e">
        <f>+Tabla1[[#This Row],[Precio Unitario]]*Tabla1[[#This Row],[Cantidad de Insumos]]</f>
        <v>#VALUE!</v>
      </c>
      <c r="M245" s="399"/>
      <c r="N245" s="396"/>
    </row>
    <row r="246" spans="2:14" s="138" customFormat="1" ht="12.75">
      <c r="B246" s="394" t="str">
        <f>IF(Tabla1[[#This Row],[Código_Actividad]]="","",CONCATENATE(Tabla1[[#This Row],[POA]],".",Tabla1[[#This Row],[SRS]],".",Tabla1[[#This Row],[AREA]],".",Tabla1[[#This Row],[TIPO]]))</f>
        <v/>
      </c>
      <c r="C246" s="394" t="str">
        <f>IF(Tabla1[[#This Row],[Código_Actividad]]="","",'[5]Formulario PPGR1'!#REF!)</f>
        <v/>
      </c>
      <c r="D246" s="394" t="str">
        <f>IF(Tabla1[[#This Row],[Código_Actividad]]="","",'[5]Formulario PPGR1'!#REF!)</f>
        <v/>
      </c>
      <c r="E246" s="394" t="str">
        <f>IF(Tabla1[[#This Row],[Código_Actividad]]="","",'[5]Formulario PPGR1'!#REF!)</f>
        <v/>
      </c>
      <c r="F246" s="394" t="str">
        <f>IF(Tabla1[[#This Row],[Código_Actividad]]="","",'[5]Formulario PPGR1'!#REF!)</f>
        <v/>
      </c>
      <c r="G246" s="395"/>
      <c r="H246" s="396"/>
      <c r="I246" s="397"/>
      <c r="J246" s="395"/>
      <c r="K246" s="398" t="str">
        <f>IFERROR(VLOOKUP(#REF!,#REF!,3,FALSE),"")</f>
        <v/>
      </c>
      <c r="L246" s="398" t="e">
        <f>+Tabla1[[#This Row],[Precio Unitario]]*Tabla1[[#This Row],[Cantidad de Insumos]]</f>
        <v>#VALUE!</v>
      </c>
      <c r="M246" s="399"/>
      <c r="N246" s="396"/>
    </row>
    <row r="247" spans="2:14" s="138" customFormat="1" ht="12.75">
      <c r="B247" s="394" t="str">
        <f>IF(Tabla1[[#This Row],[Código_Actividad]]="","",CONCATENATE(Tabla1[[#This Row],[POA]],".",Tabla1[[#This Row],[SRS]],".",Tabla1[[#This Row],[AREA]],".",Tabla1[[#This Row],[TIPO]]))</f>
        <v/>
      </c>
      <c r="C247" s="394" t="str">
        <f>IF(Tabla1[[#This Row],[Código_Actividad]]="","",'[5]Formulario PPGR1'!#REF!)</f>
        <v/>
      </c>
      <c r="D247" s="394" t="str">
        <f>IF(Tabla1[[#This Row],[Código_Actividad]]="","",'[5]Formulario PPGR1'!#REF!)</f>
        <v/>
      </c>
      <c r="E247" s="394" t="str">
        <f>IF(Tabla1[[#This Row],[Código_Actividad]]="","",'[5]Formulario PPGR1'!#REF!)</f>
        <v/>
      </c>
      <c r="F247" s="394" t="str">
        <f>IF(Tabla1[[#This Row],[Código_Actividad]]="","",'[5]Formulario PPGR1'!#REF!)</f>
        <v/>
      </c>
      <c r="G247" s="395"/>
      <c r="H247" s="396"/>
      <c r="I247" s="397"/>
      <c r="J247" s="395">
        <v>1</v>
      </c>
      <c r="K247" s="398" t="str">
        <f>IFERROR(VLOOKUP(#REF!,#REF!,3,FALSE),"")</f>
        <v/>
      </c>
      <c r="L247" s="398" t="e">
        <f>+Tabla1[[#This Row],[Precio Unitario]]*Tabla1[[#This Row],[Cantidad de Insumos]]</f>
        <v>#VALUE!</v>
      </c>
      <c r="M247" s="399"/>
      <c r="N247" s="396"/>
    </row>
    <row r="248" spans="2:14" s="138" customFormat="1" ht="12.75">
      <c r="B248" s="394" t="str">
        <f>IF(Tabla1[[#This Row],[Código_Actividad]]="","",CONCATENATE(Tabla1[[#This Row],[POA]],".",Tabla1[[#This Row],[SRS]],".",Tabla1[[#This Row],[AREA]],".",Tabla1[[#This Row],[TIPO]]))</f>
        <v/>
      </c>
      <c r="C248" s="394" t="str">
        <f>IF(Tabla1[[#This Row],[Código_Actividad]]="","",'[5]Formulario PPGR1'!#REF!)</f>
        <v/>
      </c>
      <c r="D248" s="394" t="str">
        <f>IF(Tabla1[[#This Row],[Código_Actividad]]="","",'[5]Formulario PPGR1'!#REF!)</f>
        <v/>
      </c>
      <c r="E248" s="394" t="str">
        <f>IF(Tabla1[[#This Row],[Código_Actividad]]="","",'[5]Formulario PPGR1'!#REF!)</f>
        <v/>
      </c>
      <c r="F248" s="394" t="str">
        <f>IF(Tabla1[[#This Row],[Código_Actividad]]="","",'[5]Formulario PPGR1'!#REF!)</f>
        <v/>
      </c>
      <c r="G248" s="395"/>
      <c r="H248" s="396"/>
      <c r="I248" s="397"/>
      <c r="J248" s="395">
        <v>30</v>
      </c>
      <c r="K248" s="398" t="str">
        <f>IFERROR(VLOOKUP(#REF!,#REF!,3,FALSE),"")</f>
        <v/>
      </c>
      <c r="L248" s="398" t="e">
        <f>+Tabla1[[#This Row],[Precio Unitario]]*Tabla1[[#This Row],[Cantidad de Insumos]]</f>
        <v>#VALUE!</v>
      </c>
      <c r="M248" s="399"/>
      <c r="N248" s="396"/>
    </row>
    <row r="249" spans="2:14" s="138" customFormat="1" ht="12.75">
      <c r="B249" s="394" t="str">
        <f>IF(Tabla1[[#This Row],[Código_Actividad]]="","",CONCATENATE(Tabla1[[#This Row],[POA]],".",Tabla1[[#This Row],[SRS]],".",Tabla1[[#This Row],[AREA]],".",Tabla1[[#This Row],[TIPO]]))</f>
        <v/>
      </c>
      <c r="C249" s="394" t="str">
        <f>IF(Tabla1[[#This Row],[Código_Actividad]]="","",'[5]Formulario PPGR1'!#REF!)</f>
        <v/>
      </c>
      <c r="D249" s="394" t="str">
        <f>IF(Tabla1[[#This Row],[Código_Actividad]]="","",'[5]Formulario PPGR1'!#REF!)</f>
        <v/>
      </c>
      <c r="E249" s="394" t="str">
        <f>IF(Tabla1[[#This Row],[Código_Actividad]]="","",'[5]Formulario PPGR1'!#REF!)</f>
        <v/>
      </c>
      <c r="F249" s="394" t="str">
        <f>IF(Tabla1[[#This Row],[Código_Actividad]]="","",'[5]Formulario PPGR1'!#REF!)</f>
        <v/>
      </c>
      <c r="G249" s="395"/>
      <c r="H249" s="396"/>
      <c r="I249" s="397"/>
      <c r="J249" s="395">
        <v>30</v>
      </c>
      <c r="K249" s="398" t="str">
        <f>IFERROR(VLOOKUP(#REF!,#REF!,3,FALSE),"")</f>
        <v/>
      </c>
      <c r="L249" s="398" t="e">
        <f>+Tabla1[[#This Row],[Precio Unitario]]*Tabla1[[#This Row],[Cantidad de Insumos]]</f>
        <v>#VALUE!</v>
      </c>
      <c r="M249" s="399"/>
      <c r="N249" s="396"/>
    </row>
    <row r="250" spans="2:14" s="138" customFormat="1" ht="12.75">
      <c r="B250" s="394" t="str">
        <f>IF(Tabla1[[#This Row],[Código_Actividad]]="","",CONCATENATE(Tabla1[[#This Row],[POA]],".",Tabla1[[#This Row],[SRS]],".",Tabla1[[#This Row],[AREA]],".",Tabla1[[#This Row],[TIPO]]))</f>
        <v/>
      </c>
      <c r="C250" s="394" t="str">
        <f>IF(Tabla1[[#This Row],[Código_Actividad]]="","",'[5]Formulario PPGR1'!#REF!)</f>
        <v/>
      </c>
      <c r="D250" s="394" t="str">
        <f>IF(Tabla1[[#This Row],[Código_Actividad]]="","",'[5]Formulario PPGR1'!#REF!)</f>
        <v/>
      </c>
      <c r="E250" s="394" t="str">
        <f>IF(Tabla1[[#This Row],[Código_Actividad]]="","",'[5]Formulario PPGR1'!#REF!)</f>
        <v/>
      </c>
      <c r="F250" s="394" t="str">
        <f>IF(Tabla1[[#This Row],[Código_Actividad]]="","",'[5]Formulario PPGR1'!#REF!)</f>
        <v/>
      </c>
      <c r="G250" s="395"/>
      <c r="H250" s="396"/>
      <c r="I250" s="397"/>
      <c r="J250" s="395">
        <v>1</v>
      </c>
      <c r="K250" s="398" t="str">
        <f>IFERROR(VLOOKUP(#REF!,#REF!,3,FALSE),"")</f>
        <v/>
      </c>
      <c r="L250" s="398" t="e">
        <f>+Tabla1[[#This Row],[Precio Unitario]]*Tabla1[[#This Row],[Cantidad de Insumos]]</f>
        <v>#VALUE!</v>
      </c>
      <c r="M250" s="399"/>
      <c r="N250" s="396"/>
    </row>
    <row r="251" spans="2:14" s="138" customFormat="1" ht="12.75">
      <c r="B251" s="394" t="str">
        <f>IF(Tabla1[[#This Row],[Código_Actividad]]="","",CONCATENATE(Tabla1[[#This Row],[POA]],".",Tabla1[[#This Row],[SRS]],".",Tabla1[[#This Row],[AREA]],".",Tabla1[[#This Row],[TIPO]]))</f>
        <v/>
      </c>
      <c r="C251" s="394" t="str">
        <f>IF(Tabla1[[#This Row],[Código_Actividad]]="","",'[5]Formulario PPGR1'!#REF!)</f>
        <v/>
      </c>
      <c r="D251" s="394" t="str">
        <f>IF(Tabla1[[#This Row],[Código_Actividad]]="","",'[5]Formulario PPGR1'!#REF!)</f>
        <v/>
      </c>
      <c r="E251" s="394" t="str">
        <f>IF(Tabla1[[#This Row],[Código_Actividad]]="","",'[5]Formulario PPGR1'!#REF!)</f>
        <v/>
      </c>
      <c r="F251" s="394" t="str">
        <f>IF(Tabla1[[#This Row],[Código_Actividad]]="","",'[5]Formulario PPGR1'!#REF!)</f>
        <v/>
      </c>
      <c r="G251" s="395"/>
      <c r="H251" s="396"/>
      <c r="I251" s="397"/>
      <c r="J251" s="395">
        <v>1</v>
      </c>
      <c r="K251" s="398" t="str">
        <f>IFERROR(VLOOKUP(#REF!,#REF!,3,FALSE),"")</f>
        <v/>
      </c>
      <c r="L251" s="398" t="e">
        <f>+Tabla1[[#This Row],[Precio Unitario]]*Tabla1[[#This Row],[Cantidad de Insumos]]</f>
        <v>#VALUE!</v>
      </c>
      <c r="M251" s="399"/>
      <c r="N251" s="396"/>
    </row>
    <row r="252" spans="2:14" s="138" customFormat="1" ht="12.75">
      <c r="B252" s="394" t="str">
        <f>IF(Tabla1[[#This Row],[Código_Actividad]]="","",CONCATENATE(Tabla1[[#This Row],[POA]],".",Tabla1[[#This Row],[SRS]],".",Tabla1[[#This Row],[AREA]],".",Tabla1[[#This Row],[TIPO]]))</f>
        <v/>
      </c>
      <c r="C252" s="394" t="str">
        <f>IF(Tabla1[[#This Row],[Código_Actividad]]="","",'[5]Formulario PPGR1'!#REF!)</f>
        <v/>
      </c>
      <c r="D252" s="394" t="str">
        <f>IF(Tabla1[[#This Row],[Código_Actividad]]="","",'[5]Formulario PPGR1'!#REF!)</f>
        <v/>
      </c>
      <c r="E252" s="394" t="str">
        <f>IF(Tabla1[[#This Row],[Código_Actividad]]="","",'[5]Formulario PPGR1'!#REF!)</f>
        <v/>
      </c>
      <c r="F252" s="394" t="str">
        <f>IF(Tabla1[[#This Row],[Código_Actividad]]="","",'[5]Formulario PPGR1'!#REF!)</f>
        <v/>
      </c>
      <c r="G252" s="395"/>
      <c r="H252" s="396"/>
      <c r="I252" s="397"/>
      <c r="J252" s="395">
        <v>8</v>
      </c>
      <c r="K252" s="398" t="str">
        <f>IFERROR(VLOOKUP(#REF!,#REF!,3,FALSE),"")</f>
        <v/>
      </c>
      <c r="L252" s="398" t="e">
        <f>+Tabla1[[#This Row],[Precio Unitario]]*Tabla1[[#This Row],[Cantidad de Insumos]]</f>
        <v>#VALUE!</v>
      </c>
      <c r="M252" s="399"/>
      <c r="N252" s="396"/>
    </row>
    <row r="253" spans="2:14" s="138" customFormat="1" ht="12.75">
      <c r="B253" s="394" t="str">
        <f>IF(Tabla1[[#This Row],[Código_Actividad]]="","",CONCATENATE(Tabla1[[#This Row],[POA]],".",Tabla1[[#This Row],[SRS]],".",Tabla1[[#This Row],[AREA]],".",Tabla1[[#This Row],[TIPO]]))</f>
        <v/>
      </c>
      <c r="C253" s="394" t="str">
        <f>IF(Tabla1[[#This Row],[Código_Actividad]]="","",'[5]Formulario PPGR1'!#REF!)</f>
        <v/>
      </c>
      <c r="D253" s="394" t="str">
        <f>IF(Tabla1[[#This Row],[Código_Actividad]]="","",'[5]Formulario PPGR1'!#REF!)</f>
        <v/>
      </c>
      <c r="E253" s="394" t="str">
        <f>IF(Tabla1[[#This Row],[Código_Actividad]]="","",'[5]Formulario PPGR1'!#REF!)</f>
        <v/>
      </c>
      <c r="F253" s="394" t="str">
        <f>IF(Tabla1[[#This Row],[Código_Actividad]]="","",'[5]Formulario PPGR1'!#REF!)</f>
        <v/>
      </c>
      <c r="G253" s="395"/>
      <c r="H253" s="396"/>
      <c r="I253" s="397"/>
      <c r="J253" s="395">
        <v>30</v>
      </c>
      <c r="K253" s="398" t="str">
        <f>IFERROR(VLOOKUP(#REF!,#REF!,3,FALSE),"")</f>
        <v/>
      </c>
      <c r="L253" s="398" t="e">
        <f>+Tabla1[[#This Row],[Precio Unitario]]*Tabla1[[#This Row],[Cantidad de Insumos]]</f>
        <v>#VALUE!</v>
      </c>
      <c r="M253" s="399"/>
      <c r="N253" s="396"/>
    </row>
    <row r="254" spans="2:14" s="138" customFormat="1" ht="12.75">
      <c r="B254" s="394" t="str">
        <f>IF(Tabla1[[#This Row],[Código_Actividad]]="","",CONCATENATE(Tabla1[[#This Row],[POA]],".",Tabla1[[#This Row],[SRS]],".",Tabla1[[#This Row],[AREA]],".",Tabla1[[#This Row],[TIPO]]))</f>
        <v/>
      </c>
      <c r="C254" s="394" t="str">
        <f>IF(Tabla1[[#This Row],[Código_Actividad]]="","",'[5]Formulario PPGR1'!#REF!)</f>
        <v/>
      </c>
      <c r="D254" s="394" t="str">
        <f>IF(Tabla1[[#This Row],[Código_Actividad]]="","",'[5]Formulario PPGR1'!#REF!)</f>
        <v/>
      </c>
      <c r="E254" s="394" t="str">
        <f>IF(Tabla1[[#This Row],[Código_Actividad]]="","",'[5]Formulario PPGR1'!#REF!)</f>
        <v/>
      </c>
      <c r="F254" s="394" t="str">
        <f>IF(Tabla1[[#This Row],[Código_Actividad]]="","",'[5]Formulario PPGR1'!#REF!)</f>
        <v/>
      </c>
      <c r="G254" s="395"/>
      <c r="H254" s="368"/>
      <c r="I254" s="403"/>
      <c r="J254" s="395">
        <v>30</v>
      </c>
      <c r="K254" s="398" t="str">
        <f>IFERROR(VLOOKUP(#REF!,#REF!,3,FALSE),"")</f>
        <v/>
      </c>
      <c r="L254" s="398" t="e">
        <f>+Tabla1[[#This Row],[Precio Unitario]]*Tabla1[[#This Row],[Cantidad de Insumos]]</f>
        <v>#VALUE!</v>
      </c>
      <c r="M254" s="399"/>
      <c r="N254" s="396"/>
    </row>
    <row r="255" spans="2:14" s="138" customFormat="1" ht="12.75">
      <c r="B255" s="394" t="str">
        <f>IF(Tabla1[[#This Row],[Código_Actividad]]="","",CONCATENATE(Tabla1[[#This Row],[POA]],".",Tabla1[[#This Row],[SRS]],".",Tabla1[[#This Row],[AREA]],".",Tabla1[[#This Row],[TIPO]]))</f>
        <v/>
      </c>
      <c r="C255" s="394" t="str">
        <f>IF(Tabla1[[#This Row],[Código_Actividad]]="","",'[5]Formulario PPGR1'!#REF!)</f>
        <v/>
      </c>
      <c r="D255" s="394" t="str">
        <f>IF(Tabla1[[#This Row],[Código_Actividad]]="","",'[5]Formulario PPGR1'!#REF!)</f>
        <v/>
      </c>
      <c r="E255" s="394" t="str">
        <f>IF(Tabla1[[#This Row],[Código_Actividad]]="","",'[5]Formulario PPGR1'!#REF!)</f>
        <v/>
      </c>
      <c r="F255" s="394" t="str">
        <f>IF(Tabla1[[#This Row],[Código_Actividad]]="","",'[5]Formulario PPGR1'!#REF!)</f>
        <v/>
      </c>
      <c r="G255" s="395"/>
      <c r="H255" s="368"/>
      <c r="I255" s="403"/>
      <c r="J255" s="395">
        <v>200</v>
      </c>
      <c r="K255" s="398" t="str">
        <f>IFERROR(VLOOKUP(#REF!,#REF!,3,FALSE),"")</f>
        <v/>
      </c>
      <c r="L255" s="398" t="e">
        <f>+Tabla1[[#This Row],[Precio Unitario]]*Tabla1[[#This Row],[Cantidad de Insumos]]</f>
        <v>#VALUE!</v>
      </c>
      <c r="M255" s="399"/>
      <c r="N255" s="396"/>
    </row>
    <row r="256" spans="2:14" s="138" customFormat="1" ht="12.75">
      <c r="B256" s="394" t="str">
        <f>IF(Tabla1[[#This Row],[Código_Actividad]]="","",CONCATENATE(Tabla1[[#This Row],[POA]],".",Tabla1[[#This Row],[SRS]],".",Tabla1[[#This Row],[AREA]],".",Tabla1[[#This Row],[TIPO]]))</f>
        <v/>
      </c>
      <c r="C256" s="394" t="str">
        <f>IF(Tabla1[[#This Row],[Código_Actividad]]="","",'[5]Formulario PPGR1'!#REF!)</f>
        <v/>
      </c>
      <c r="D256" s="394" t="str">
        <f>IF(Tabla1[[#This Row],[Código_Actividad]]="","",'[5]Formulario PPGR1'!#REF!)</f>
        <v/>
      </c>
      <c r="E256" s="394" t="str">
        <f>IF(Tabla1[[#This Row],[Código_Actividad]]="","",'[5]Formulario PPGR1'!#REF!)</f>
        <v/>
      </c>
      <c r="F256" s="394" t="str">
        <f>IF(Tabla1[[#This Row],[Código_Actividad]]="","",'[5]Formulario PPGR1'!#REF!)</f>
        <v/>
      </c>
      <c r="G256" s="395"/>
      <c r="H256" s="396"/>
      <c r="I256" s="397"/>
      <c r="J256" s="395"/>
      <c r="K256" s="398" t="str">
        <f>IFERROR(VLOOKUP(#REF!,#REF!,3,FALSE),"")</f>
        <v/>
      </c>
      <c r="L256" s="398" t="e">
        <f>+Tabla1[[#This Row],[Precio Unitario]]*Tabla1[[#This Row],[Cantidad de Insumos]]</f>
        <v>#VALUE!</v>
      </c>
      <c r="M256" s="399"/>
      <c r="N256" s="396"/>
    </row>
    <row r="257" spans="2:14" s="138" customFormat="1" ht="12.75">
      <c r="B257" s="394" t="str">
        <f>IF(Tabla1[[#This Row],[Código_Actividad]]="","",CONCATENATE(Tabla1[[#This Row],[POA]],".",Tabla1[[#This Row],[SRS]],".",Tabla1[[#This Row],[AREA]],".",Tabla1[[#This Row],[TIPO]]))</f>
        <v/>
      </c>
      <c r="C257" s="394" t="str">
        <f>IF(Tabla1[[#This Row],[Código_Actividad]]="","",'[5]Formulario PPGR1'!#REF!)</f>
        <v/>
      </c>
      <c r="D257" s="394" t="str">
        <f>IF(Tabla1[[#This Row],[Código_Actividad]]="","",'[5]Formulario PPGR1'!#REF!)</f>
        <v/>
      </c>
      <c r="E257" s="394" t="str">
        <f>IF(Tabla1[[#This Row],[Código_Actividad]]="","",'[5]Formulario PPGR1'!#REF!)</f>
        <v/>
      </c>
      <c r="F257" s="394" t="str">
        <f>IF(Tabla1[[#This Row],[Código_Actividad]]="","",'[5]Formulario PPGR1'!#REF!)</f>
        <v/>
      </c>
      <c r="G257" s="395"/>
      <c r="H257" s="396"/>
      <c r="I257" s="397"/>
      <c r="J257" s="395">
        <v>2</v>
      </c>
      <c r="K257" s="398" t="str">
        <f>IFERROR(VLOOKUP(#REF!,#REF!,3,FALSE),"")</f>
        <v/>
      </c>
      <c r="L257" s="398" t="e">
        <f>+Tabla1[[#This Row],[Precio Unitario]]*Tabla1[[#This Row],[Cantidad de Insumos]]</f>
        <v>#VALUE!</v>
      </c>
      <c r="M257" s="399"/>
      <c r="N257" s="396"/>
    </row>
    <row r="258" spans="2:14" s="138" customFormat="1" ht="12.75">
      <c r="B258" s="394" t="str">
        <f>IF(Tabla1[[#This Row],[Código_Actividad]]="","",CONCATENATE(Tabla1[[#This Row],[POA]],".",Tabla1[[#This Row],[SRS]],".",Tabla1[[#This Row],[AREA]],".",Tabla1[[#This Row],[TIPO]]))</f>
        <v/>
      </c>
      <c r="C258" s="394" t="str">
        <f>IF(Tabla1[[#This Row],[Código_Actividad]]="","",'[5]Formulario PPGR1'!#REF!)</f>
        <v/>
      </c>
      <c r="D258" s="394" t="str">
        <f>IF(Tabla1[[#This Row],[Código_Actividad]]="","",'[5]Formulario PPGR1'!#REF!)</f>
        <v/>
      </c>
      <c r="E258" s="394" t="str">
        <f>IF(Tabla1[[#This Row],[Código_Actividad]]="","",'[5]Formulario PPGR1'!#REF!)</f>
        <v/>
      </c>
      <c r="F258" s="394" t="str">
        <f>IF(Tabla1[[#This Row],[Código_Actividad]]="","",'[5]Formulario PPGR1'!#REF!)</f>
        <v/>
      </c>
      <c r="G258" s="395"/>
      <c r="H258" s="396"/>
      <c r="I258" s="397"/>
      <c r="J258" s="395">
        <v>2</v>
      </c>
      <c r="K258" s="398" t="str">
        <f>IFERROR(VLOOKUP(#REF!,#REF!,3,FALSE),"")</f>
        <v/>
      </c>
      <c r="L258" s="398" t="e">
        <f>+Tabla1[[#This Row],[Precio Unitario]]*Tabla1[[#This Row],[Cantidad de Insumos]]</f>
        <v>#VALUE!</v>
      </c>
      <c r="M258" s="399"/>
      <c r="N258" s="396"/>
    </row>
    <row r="259" spans="2:14" s="138" customFormat="1" ht="12.75">
      <c r="B259" s="394" t="str">
        <f>IF(Tabla1[[#This Row],[Código_Actividad]]="","",CONCATENATE(Tabla1[[#This Row],[POA]],".",Tabla1[[#This Row],[SRS]],".",Tabla1[[#This Row],[AREA]],".",Tabla1[[#This Row],[TIPO]]))</f>
        <v/>
      </c>
      <c r="C259" s="394" t="str">
        <f>IF(Tabla1[[#This Row],[Código_Actividad]]="","",'[5]Formulario PPGR1'!#REF!)</f>
        <v/>
      </c>
      <c r="D259" s="394" t="str">
        <f>IF(Tabla1[[#This Row],[Código_Actividad]]="","",'[5]Formulario PPGR1'!#REF!)</f>
        <v/>
      </c>
      <c r="E259" s="394" t="str">
        <f>IF(Tabla1[[#This Row],[Código_Actividad]]="","",'[5]Formulario PPGR1'!#REF!)</f>
        <v/>
      </c>
      <c r="F259" s="394" t="str">
        <f>IF(Tabla1[[#This Row],[Código_Actividad]]="","",'[5]Formulario PPGR1'!#REF!)</f>
        <v/>
      </c>
      <c r="G259" s="395"/>
      <c r="H259" s="396"/>
      <c r="I259" s="397"/>
      <c r="J259" s="395">
        <v>1</v>
      </c>
      <c r="K259" s="398" t="str">
        <f>IFERROR(VLOOKUP(#REF!,#REF!,3,FALSE),"")</f>
        <v/>
      </c>
      <c r="L259" s="398" t="e">
        <f>+Tabla1[[#This Row],[Precio Unitario]]*Tabla1[[#This Row],[Cantidad de Insumos]]</f>
        <v>#VALUE!</v>
      </c>
      <c r="M259" s="399"/>
      <c r="N259" s="396"/>
    </row>
    <row r="260" spans="2:14" s="138" customFormat="1" ht="12.75">
      <c r="B260" s="394" t="str">
        <f>IF(Tabla1[[#This Row],[Código_Actividad]]="","",CONCATENATE(Tabla1[[#This Row],[POA]],".",Tabla1[[#This Row],[SRS]],".",Tabla1[[#This Row],[AREA]],".",Tabla1[[#This Row],[TIPO]]))</f>
        <v/>
      </c>
      <c r="C260" s="394" t="str">
        <f>IF(Tabla1[[#This Row],[Código_Actividad]]="","",'[5]Formulario PPGR1'!#REF!)</f>
        <v/>
      </c>
      <c r="D260" s="394" t="str">
        <f>IF(Tabla1[[#This Row],[Código_Actividad]]="","",'[5]Formulario PPGR1'!#REF!)</f>
        <v/>
      </c>
      <c r="E260" s="394" t="str">
        <f>IF(Tabla1[[#This Row],[Código_Actividad]]="","",'[5]Formulario PPGR1'!#REF!)</f>
        <v/>
      </c>
      <c r="F260" s="394" t="str">
        <f>IF(Tabla1[[#This Row],[Código_Actividad]]="","",'[5]Formulario PPGR1'!#REF!)</f>
        <v/>
      </c>
      <c r="G260" s="395"/>
      <c r="H260" s="396"/>
      <c r="I260" s="397"/>
      <c r="J260" s="395">
        <v>6</v>
      </c>
      <c r="K260" s="398" t="str">
        <f>IFERROR(VLOOKUP(#REF!,#REF!,3,FALSE),"")</f>
        <v/>
      </c>
      <c r="L260" s="398" t="e">
        <f>+Tabla1[[#This Row],[Precio Unitario]]*Tabla1[[#This Row],[Cantidad de Insumos]]</f>
        <v>#VALUE!</v>
      </c>
      <c r="M260" s="399"/>
      <c r="N260" s="396"/>
    </row>
    <row r="261" spans="2:14" s="138" customFormat="1" ht="12.75">
      <c r="B261" s="394" t="str">
        <f>IF(Tabla1[[#This Row],[Código_Actividad]]="","",CONCATENATE(Tabla1[[#This Row],[POA]],".",Tabla1[[#This Row],[SRS]],".",Tabla1[[#This Row],[AREA]],".",Tabla1[[#This Row],[TIPO]]))</f>
        <v/>
      </c>
      <c r="C261" s="394" t="str">
        <f>IF(Tabla1[[#This Row],[Código_Actividad]]="","",'[5]Formulario PPGR1'!#REF!)</f>
        <v/>
      </c>
      <c r="D261" s="394" t="str">
        <f>IF(Tabla1[[#This Row],[Código_Actividad]]="","",'[5]Formulario PPGR1'!#REF!)</f>
        <v/>
      </c>
      <c r="E261" s="394" t="str">
        <f>IF(Tabla1[[#This Row],[Código_Actividad]]="","",'[5]Formulario PPGR1'!#REF!)</f>
        <v/>
      </c>
      <c r="F261" s="394" t="str">
        <f>IF(Tabla1[[#This Row],[Código_Actividad]]="","",'[5]Formulario PPGR1'!#REF!)</f>
        <v/>
      </c>
      <c r="G261" s="395"/>
      <c r="H261" s="396"/>
      <c r="I261" s="397"/>
      <c r="J261" s="395" t="s">
        <v>1283</v>
      </c>
      <c r="K261" s="398" t="str">
        <f>IFERROR(VLOOKUP(#REF!,#REF!,3,FALSE),"")</f>
        <v/>
      </c>
      <c r="L261" s="398" t="e">
        <f>+Tabla1[[#This Row],[Precio Unitario]]*Tabla1[[#This Row],[Cantidad de Insumos]]</f>
        <v>#VALUE!</v>
      </c>
      <c r="M261" s="399"/>
      <c r="N261" s="396"/>
    </row>
    <row r="262" spans="2:14" s="138" customFormat="1" ht="12.75">
      <c r="B262" s="394" t="str">
        <f>IF(Tabla1[[#This Row],[Código_Actividad]]="","",CONCATENATE(Tabla1[[#This Row],[POA]],".",Tabla1[[#This Row],[SRS]],".",Tabla1[[#This Row],[AREA]],".",Tabla1[[#This Row],[TIPO]]))</f>
        <v/>
      </c>
      <c r="C262" s="394" t="str">
        <f>IF(Tabla1[[#This Row],[Código_Actividad]]="","",'[5]Formulario PPGR1'!#REF!)</f>
        <v/>
      </c>
      <c r="D262" s="394" t="str">
        <f>IF(Tabla1[[#This Row],[Código_Actividad]]="","",'[5]Formulario PPGR1'!#REF!)</f>
        <v/>
      </c>
      <c r="E262" s="394" t="str">
        <f>IF(Tabla1[[#This Row],[Código_Actividad]]="","",'[5]Formulario PPGR1'!#REF!)</f>
        <v/>
      </c>
      <c r="F262" s="394" t="str">
        <f>IF(Tabla1[[#This Row],[Código_Actividad]]="","",'[5]Formulario PPGR1'!#REF!)</f>
        <v/>
      </c>
      <c r="G262" s="395"/>
      <c r="H262" s="396"/>
      <c r="I262" s="397"/>
      <c r="J262" s="395">
        <v>2</v>
      </c>
      <c r="K262" s="398" t="str">
        <f>IFERROR(VLOOKUP(#REF!,#REF!,3,FALSE),"")</f>
        <v/>
      </c>
      <c r="L262" s="398" t="e">
        <f>+Tabla1[[#This Row],[Precio Unitario]]*Tabla1[[#This Row],[Cantidad de Insumos]]</f>
        <v>#VALUE!</v>
      </c>
      <c r="M262" s="399"/>
      <c r="N262" s="396"/>
    </row>
    <row r="263" spans="2:14" s="138" customFormat="1" ht="12.75">
      <c r="B263" s="394" t="str">
        <f>IF(Tabla1[[#This Row],[Código_Actividad]]="","",CONCATENATE(Tabla1[[#This Row],[POA]],".",Tabla1[[#This Row],[SRS]],".",Tabla1[[#This Row],[AREA]],".",Tabla1[[#This Row],[TIPO]]))</f>
        <v/>
      </c>
      <c r="C263" s="394" t="str">
        <f>IF(Tabla1[[#This Row],[Código_Actividad]]="","",'[5]Formulario PPGR1'!#REF!)</f>
        <v/>
      </c>
      <c r="D263" s="394" t="str">
        <f>IF(Tabla1[[#This Row],[Código_Actividad]]="","",'[5]Formulario PPGR1'!#REF!)</f>
        <v/>
      </c>
      <c r="E263" s="394" t="str">
        <f>IF(Tabla1[[#This Row],[Código_Actividad]]="","",'[5]Formulario PPGR1'!#REF!)</f>
        <v/>
      </c>
      <c r="F263" s="394" t="str">
        <f>IF(Tabla1[[#This Row],[Código_Actividad]]="","",'[5]Formulario PPGR1'!#REF!)</f>
        <v/>
      </c>
      <c r="G263" s="395"/>
      <c r="H263" s="396"/>
      <c r="I263" s="397"/>
      <c r="J263" s="395">
        <v>2</v>
      </c>
      <c r="K263" s="398" t="str">
        <f>IFERROR(VLOOKUP(#REF!,#REF!,3,FALSE),"")</f>
        <v/>
      </c>
      <c r="L263" s="398" t="e">
        <f>+Tabla1[[#This Row],[Precio Unitario]]*Tabla1[[#This Row],[Cantidad de Insumos]]</f>
        <v>#VALUE!</v>
      </c>
      <c r="M263" s="399"/>
      <c r="N263" s="396"/>
    </row>
    <row r="264" spans="2:14" s="138" customFormat="1" ht="12.75">
      <c r="B264" s="394" t="str">
        <f>IF(Tabla1[[#This Row],[Código_Actividad]]="","",CONCATENATE(Tabla1[[#This Row],[POA]],".",Tabla1[[#This Row],[SRS]],".",Tabla1[[#This Row],[AREA]],".",Tabla1[[#This Row],[TIPO]]))</f>
        <v/>
      </c>
      <c r="C264" s="394" t="str">
        <f>IF(Tabla1[[#This Row],[Código_Actividad]]="","",'[5]Formulario PPGR1'!#REF!)</f>
        <v/>
      </c>
      <c r="D264" s="394" t="str">
        <f>IF(Tabla1[[#This Row],[Código_Actividad]]="","",'[5]Formulario PPGR1'!#REF!)</f>
        <v/>
      </c>
      <c r="E264" s="394" t="str">
        <f>IF(Tabla1[[#This Row],[Código_Actividad]]="","",'[5]Formulario PPGR1'!#REF!)</f>
        <v/>
      </c>
      <c r="F264" s="394" t="str">
        <f>IF(Tabla1[[#This Row],[Código_Actividad]]="","",'[5]Formulario PPGR1'!#REF!)</f>
        <v/>
      </c>
      <c r="G264" s="395"/>
      <c r="H264" s="396"/>
      <c r="I264" s="397"/>
      <c r="J264" s="395"/>
      <c r="K264" s="398" t="str">
        <f>IFERROR(VLOOKUP(#REF!,#REF!,3,FALSE),"")</f>
        <v/>
      </c>
      <c r="L264" s="398" t="e">
        <f>+Tabla1[[#This Row],[Precio Unitario]]*Tabla1[[#This Row],[Cantidad de Insumos]]</f>
        <v>#VALUE!</v>
      </c>
      <c r="M264" s="399"/>
      <c r="N264" s="396"/>
    </row>
    <row r="265" spans="2:14" s="138" customFormat="1" ht="12.75">
      <c r="B265" s="394" t="str">
        <f>IF(Tabla1[[#This Row],[Código_Actividad]]="","",CONCATENATE(Tabla1[[#This Row],[POA]],".",Tabla1[[#This Row],[SRS]],".",Tabla1[[#This Row],[AREA]],".",Tabla1[[#This Row],[TIPO]]))</f>
        <v/>
      </c>
      <c r="C265" s="394" t="str">
        <f>IF(Tabla1[[#This Row],[Código_Actividad]]="","",'[5]Formulario PPGR1'!#REF!)</f>
        <v/>
      </c>
      <c r="D265" s="394" t="str">
        <f>IF(Tabla1[[#This Row],[Código_Actividad]]="","",'[5]Formulario PPGR1'!#REF!)</f>
        <v/>
      </c>
      <c r="E265" s="394" t="str">
        <f>IF(Tabla1[[#This Row],[Código_Actividad]]="","",'[5]Formulario PPGR1'!#REF!)</f>
        <v/>
      </c>
      <c r="F265" s="394" t="str">
        <f>IF(Tabla1[[#This Row],[Código_Actividad]]="","",'[5]Formulario PPGR1'!#REF!)</f>
        <v/>
      </c>
      <c r="G265" s="395"/>
      <c r="H265" s="396"/>
      <c r="I265" s="397"/>
      <c r="J265" s="395">
        <v>9</v>
      </c>
      <c r="K265" s="398" t="str">
        <f>IFERROR(VLOOKUP(#REF!,#REF!,3,FALSE),"")</f>
        <v/>
      </c>
      <c r="L265" s="398" t="e">
        <f>+Tabla1[[#This Row],[Precio Unitario]]*Tabla1[[#This Row],[Cantidad de Insumos]]</f>
        <v>#VALUE!</v>
      </c>
      <c r="M265" s="399"/>
      <c r="N265" s="396"/>
    </row>
    <row r="266" spans="2:14" s="138" customFormat="1" ht="12.75">
      <c r="B266" s="394" t="str">
        <f>IF(Tabla1[[#This Row],[Código_Actividad]]="","",CONCATENATE(Tabla1[[#This Row],[POA]],".",Tabla1[[#This Row],[SRS]],".",Tabla1[[#This Row],[AREA]],".",Tabla1[[#This Row],[TIPO]]))</f>
        <v/>
      </c>
      <c r="C266" s="394" t="str">
        <f>IF(Tabla1[[#This Row],[Código_Actividad]]="","",'[5]Formulario PPGR1'!#REF!)</f>
        <v/>
      </c>
      <c r="D266" s="394" t="str">
        <f>IF(Tabla1[[#This Row],[Código_Actividad]]="","",'[5]Formulario PPGR1'!#REF!)</f>
        <v/>
      </c>
      <c r="E266" s="394" t="str">
        <f>IF(Tabla1[[#This Row],[Código_Actividad]]="","",'[5]Formulario PPGR1'!#REF!)</f>
        <v/>
      </c>
      <c r="F266" s="394" t="str">
        <f>IF(Tabla1[[#This Row],[Código_Actividad]]="","",'[5]Formulario PPGR1'!#REF!)</f>
        <v/>
      </c>
      <c r="G266" s="395"/>
      <c r="H266" s="396"/>
      <c r="I266" s="397"/>
      <c r="J266" s="395"/>
      <c r="K266" s="398" t="str">
        <f>IFERROR(VLOOKUP(#REF!,#REF!,3,FALSE),"")</f>
        <v/>
      </c>
      <c r="L266" s="398" t="e">
        <f>+Tabla1[[#This Row],[Precio Unitario]]*Tabla1[[#This Row],[Cantidad de Insumos]]</f>
        <v>#VALUE!</v>
      </c>
      <c r="M266" s="399"/>
      <c r="N266" s="396"/>
    </row>
    <row r="267" spans="2:14" s="138" customFormat="1" ht="12.75">
      <c r="B267" s="394" t="str">
        <f>IF(Tabla1[[#This Row],[Código_Actividad]]="","",CONCATENATE(Tabla1[[#This Row],[POA]],".",Tabla1[[#This Row],[SRS]],".",Tabla1[[#This Row],[AREA]],".",Tabla1[[#This Row],[TIPO]]))</f>
        <v/>
      </c>
      <c r="C267" s="394" t="str">
        <f>IF(Tabla1[[#This Row],[Código_Actividad]]="","",'[5]Formulario PPGR1'!#REF!)</f>
        <v/>
      </c>
      <c r="D267" s="394" t="str">
        <f>IF(Tabla1[[#This Row],[Código_Actividad]]="","",'[5]Formulario PPGR1'!#REF!)</f>
        <v/>
      </c>
      <c r="E267" s="394" t="str">
        <f>IF(Tabla1[[#This Row],[Código_Actividad]]="","",'[5]Formulario PPGR1'!#REF!)</f>
        <v/>
      </c>
      <c r="F267" s="394" t="str">
        <f>IF(Tabla1[[#This Row],[Código_Actividad]]="","",'[5]Formulario PPGR1'!#REF!)</f>
        <v/>
      </c>
      <c r="G267" s="395"/>
      <c r="H267" s="396"/>
      <c r="I267" s="397"/>
      <c r="J267" s="395">
        <v>24</v>
      </c>
      <c r="K267" s="398" t="str">
        <f>IFERROR(VLOOKUP(#REF!,#REF!,3,FALSE),"")</f>
        <v/>
      </c>
      <c r="L267" s="398" t="e">
        <f>+Tabla1[[#This Row],[Precio Unitario]]*Tabla1[[#This Row],[Cantidad de Insumos]]</f>
        <v>#VALUE!</v>
      </c>
      <c r="M267" s="399"/>
      <c r="N267" s="396"/>
    </row>
    <row r="268" spans="2:14" s="138" customFormat="1" ht="12.75">
      <c r="B268" s="394" t="str">
        <f>IF(Tabla1[[#This Row],[Código_Actividad]]="","",CONCATENATE(Tabla1[[#This Row],[POA]],".",Tabla1[[#This Row],[SRS]],".",Tabla1[[#This Row],[AREA]],".",Tabla1[[#This Row],[TIPO]]))</f>
        <v/>
      </c>
      <c r="C268" s="394" t="str">
        <f>IF(Tabla1[[#This Row],[Código_Actividad]]="","",'[5]Formulario PPGR1'!#REF!)</f>
        <v/>
      </c>
      <c r="D268" s="394" t="str">
        <f>IF(Tabla1[[#This Row],[Código_Actividad]]="","",'[5]Formulario PPGR1'!#REF!)</f>
        <v/>
      </c>
      <c r="E268" s="394" t="str">
        <f>IF(Tabla1[[#This Row],[Código_Actividad]]="","",'[5]Formulario PPGR1'!#REF!)</f>
        <v/>
      </c>
      <c r="F268" s="394" t="str">
        <f>IF(Tabla1[[#This Row],[Código_Actividad]]="","",'[5]Formulario PPGR1'!#REF!)</f>
        <v/>
      </c>
      <c r="G268" s="395"/>
      <c r="H268" s="396"/>
      <c r="I268" s="397"/>
      <c r="J268" s="395">
        <v>24</v>
      </c>
      <c r="K268" s="398" t="str">
        <f>IFERROR(VLOOKUP(#REF!,#REF!,3,FALSE),"")</f>
        <v/>
      </c>
      <c r="L268" s="398" t="e">
        <f>+Tabla1[[#This Row],[Precio Unitario]]*Tabla1[[#This Row],[Cantidad de Insumos]]</f>
        <v>#VALUE!</v>
      </c>
      <c r="M268" s="399"/>
      <c r="N268" s="396"/>
    </row>
    <row r="269" spans="2:14" s="138" customFormat="1" ht="12.75">
      <c r="B269" s="394" t="str">
        <f>IF(Tabla1[[#This Row],[Código_Actividad]]="","",CONCATENATE(Tabla1[[#This Row],[POA]],".",Tabla1[[#This Row],[SRS]],".",Tabla1[[#This Row],[AREA]],".",Tabla1[[#This Row],[TIPO]]))</f>
        <v/>
      </c>
      <c r="C269" s="394" t="str">
        <f>IF(Tabla1[[#This Row],[Código_Actividad]]="","",'[5]Formulario PPGR1'!#REF!)</f>
        <v/>
      </c>
      <c r="D269" s="394" t="str">
        <f>IF(Tabla1[[#This Row],[Código_Actividad]]="","",'[5]Formulario PPGR1'!#REF!)</f>
        <v/>
      </c>
      <c r="E269" s="394" t="str">
        <f>IF(Tabla1[[#This Row],[Código_Actividad]]="","",'[5]Formulario PPGR1'!#REF!)</f>
        <v/>
      </c>
      <c r="F269" s="394" t="str">
        <f>IF(Tabla1[[#This Row],[Código_Actividad]]="","",'[5]Formulario PPGR1'!#REF!)</f>
        <v/>
      </c>
      <c r="G269" s="395"/>
      <c r="H269" s="396"/>
      <c r="I269" s="397"/>
      <c r="J269" s="395">
        <v>24</v>
      </c>
      <c r="K269" s="398" t="str">
        <f>IFERROR(VLOOKUP(#REF!,#REF!,3,FALSE),"")</f>
        <v/>
      </c>
      <c r="L269" s="398" t="e">
        <f>+Tabla1[[#This Row],[Precio Unitario]]*Tabla1[[#This Row],[Cantidad de Insumos]]</f>
        <v>#VALUE!</v>
      </c>
      <c r="M269" s="399"/>
      <c r="N269" s="396"/>
    </row>
    <row r="270" spans="2:14" s="138" customFormat="1" ht="12.75">
      <c r="B270" s="394" t="str">
        <f>IF(Tabla1[[#This Row],[Código_Actividad]]="","",CONCATENATE(Tabla1[[#This Row],[POA]],".",Tabla1[[#This Row],[SRS]],".",Tabla1[[#This Row],[AREA]],".",Tabla1[[#This Row],[TIPO]]))</f>
        <v/>
      </c>
      <c r="C270" s="394" t="str">
        <f>IF(Tabla1[[#This Row],[Código_Actividad]]="","",'[5]Formulario PPGR1'!#REF!)</f>
        <v/>
      </c>
      <c r="D270" s="394" t="str">
        <f>IF(Tabla1[[#This Row],[Código_Actividad]]="","",'[5]Formulario PPGR1'!#REF!)</f>
        <v/>
      </c>
      <c r="E270" s="394" t="str">
        <f>IF(Tabla1[[#This Row],[Código_Actividad]]="","",'[5]Formulario PPGR1'!#REF!)</f>
        <v/>
      </c>
      <c r="F270" s="394" t="str">
        <f>IF(Tabla1[[#This Row],[Código_Actividad]]="","",'[5]Formulario PPGR1'!#REF!)</f>
        <v/>
      </c>
      <c r="G270" s="395"/>
      <c r="H270" s="396"/>
      <c r="I270" s="397"/>
      <c r="J270" s="395">
        <v>12</v>
      </c>
      <c r="K270" s="398" t="str">
        <f>IFERROR(VLOOKUP(#REF!,#REF!,3,FALSE),"")</f>
        <v/>
      </c>
      <c r="L270" s="398" t="e">
        <f>+Tabla1[[#This Row],[Precio Unitario]]*Tabla1[[#This Row],[Cantidad de Insumos]]</f>
        <v>#VALUE!</v>
      </c>
      <c r="M270" s="399"/>
      <c r="N270" s="396"/>
    </row>
    <row r="271" spans="2:14" s="138" customFormat="1" ht="12.75">
      <c r="B271" s="394" t="str">
        <f>IF(Tabla1[[#This Row],[Código_Actividad]]="","",CONCATENATE(Tabla1[[#This Row],[POA]],".",Tabla1[[#This Row],[SRS]],".",Tabla1[[#This Row],[AREA]],".",Tabla1[[#This Row],[TIPO]]))</f>
        <v/>
      </c>
      <c r="C271" s="394" t="str">
        <f>IF(Tabla1[[#This Row],[Código_Actividad]]="","",'[5]Formulario PPGR1'!#REF!)</f>
        <v/>
      </c>
      <c r="D271" s="394" t="str">
        <f>IF(Tabla1[[#This Row],[Código_Actividad]]="","",'[5]Formulario PPGR1'!#REF!)</f>
        <v/>
      </c>
      <c r="E271" s="394" t="str">
        <f>IF(Tabla1[[#This Row],[Código_Actividad]]="","",'[5]Formulario PPGR1'!#REF!)</f>
        <v/>
      </c>
      <c r="F271" s="394" t="str">
        <f>IF(Tabla1[[#This Row],[Código_Actividad]]="","",'[5]Formulario PPGR1'!#REF!)</f>
        <v/>
      </c>
      <c r="G271" s="395"/>
      <c r="H271" s="396"/>
      <c r="I271" s="397"/>
      <c r="J271" s="395">
        <v>1</v>
      </c>
      <c r="K271" s="398" t="str">
        <f>IFERROR(VLOOKUP(#REF!,#REF!,3,FALSE),"")</f>
        <v/>
      </c>
      <c r="L271" s="398" t="e">
        <f>+Tabla1[[#This Row],[Precio Unitario]]*Tabla1[[#This Row],[Cantidad de Insumos]]</f>
        <v>#VALUE!</v>
      </c>
      <c r="M271" s="399"/>
      <c r="N271" s="396"/>
    </row>
    <row r="272" spans="2:14" s="138" customFormat="1" ht="12.75">
      <c r="B272" s="394" t="str">
        <f>IF(Tabla1[[#This Row],[Código_Actividad]]="","",CONCATENATE(Tabla1[[#This Row],[POA]],".",Tabla1[[#This Row],[SRS]],".",Tabla1[[#This Row],[AREA]],".",Tabla1[[#This Row],[TIPO]]))</f>
        <v/>
      </c>
      <c r="C272" s="394" t="str">
        <f>IF(Tabla1[[#This Row],[Código_Actividad]]="","",'[5]Formulario PPGR1'!#REF!)</f>
        <v/>
      </c>
      <c r="D272" s="394" t="str">
        <f>IF(Tabla1[[#This Row],[Código_Actividad]]="","",'[5]Formulario PPGR1'!#REF!)</f>
        <v/>
      </c>
      <c r="E272" s="394" t="str">
        <f>IF(Tabla1[[#This Row],[Código_Actividad]]="","",'[5]Formulario PPGR1'!#REF!)</f>
        <v/>
      </c>
      <c r="F272" s="394" t="str">
        <f>IF(Tabla1[[#This Row],[Código_Actividad]]="","",'[5]Formulario PPGR1'!#REF!)</f>
        <v/>
      </c>
      <c r="G272" s="395"/>
      <c r="H272" s="396"/>
      <c r="I272" s="397"/>
      <c r="J272" s="395">
        <v>1</v>
      </c>
      <c r="K272" s="398" t="str">
        <f>IFERROR(VLOOKUP(#REF!,#REF!,3,FALSE),"")</f>
        <v/>
      </c>
      <c r="L272" s="398" t="e">
        <f>+Tabla1[[#This Row],[Precio Unitario]]*Tabla1[[#This Row],[Cantidad de Insumos]]</f>
        <v>#VALUE!</v>
      </c>
      <c r="M272" s="399"/>
      <c r="N272" s="396"/>
    </row>
    <row r="273" spans="2:14" s="138" customFormat="1" ht="12.75">
      <c r="B273" s="394" t="str">
        <f>IF(Tabla1[[#This Row],[Código_Actividad]]="","",CONCATENATE(Tabla1[[#This Row],[POA]],".",Tabla1[[#This Row],[SRS]],".",Tabla1[[#This Row],[AREA]],".",Tabla1[[#This Row],[TIPO]]))</f>
        <v/>
      </c>
      <c r="C273" s="394" t="str">
        <f>IF(Tabla1[[#This Row],[Código_Actividad]]="","",'[5]Formulario PPGR1'!#REF!)</f>
        <v/>
      </c>
      <c r="D273" s="394" t="str">
        <f>IF(Tabla1[[#This Row],[Código_Actividad]]="","",'[5]Formulario PPGR1'!#REF!)</f>
        <v/>
      </c>
      <c r="E273" s="394" t="str">
        <f>IF(Tabla1[[#This Row],[Código_Actividad]]="","",'[5]Formulario PPGR1'!#REF!)</f>
        <v/>
      </c>
      <c r="F273" s="394" t="str">
        <f>IF(Tabla1[[#This Row],[Código_Actividad]]="","",'[5]Formulario PPGR1'!#REF!)</f>
        <v/>
      </c>
      <c r="G273" s="395"/>
      <c r="H273" s="396"/>
      <c r="I273" s="397"/>
      <c r="J273" s="395">
        <v>2</v>
      </c>
      <c r="K273" s="398" t="str">
        <f>IFERROR(VLOOKUP(#REF!,#REF!,3,FALSE),"")</f>
        <v/>
      </c>
      <c r="L273" s="398" t="e">
        <f>+Tabla1[[#This Row],[Precio Unitario]]*Tabla1[[#This Row],[Cantidad de Insumos]]</f>
        <v>#VALUE!</v>
      </c>
      <c r="M273" s="399"/>
      <c r="N273" s="396"/>
    </row>
    <row r="274" spans="2:14" s="138" customFormat="1" ht="12.75">
      <c r="B274" s="394" t="str">
        <f>IF(Tabla1[[#This Row],[Código_Actividad]]="","",CONCATENATE(Tabla1[[#This Row],[POA]],".",Tabla1[[#This Row],[SRS]],".",Tabla1[[#This Row],[AREA]],".",Tabla1[[#This Row],[TIPO]]))</f>
        <v/>
      </c>
      <c r="C274" s="394" t="str">
        <f>IF(Tabla1[[#This Row],[Código_Actividad]]="","",'[5]Formulario PPGR1'!#REF!)</f>
        <v/>
      </c>
      <c r="D274" s="394" t="str">
        <f>IF(Tabla1[[#This Row],[Código_Actividad]]="","",'[5]Formulario PPGR1'!#REF!)</f>
        <v/>
      </c>
      <c r="E274" s="394" t="str">
        <f>IF(Tabla1[[#This Row],[Código_Actividad]]="","",'[5]Formulario PPGR1'!#REF!)</f>
        <v/>
      </c>
      <c r="F274" s="394" t="str">
        <f>IF(Tabla1[[#This Row],[Código_Actividad]]="","",'[5]Formulario PPGR1'!#REF!)</f>
        <v/>
      </c>
      <c r="G274" s="395"/>
      <c r="H274" s="396"/>
      <c r="I274" s="397"/>
      <c r="J274" s="395">
        <v>1</v>
      </c>
      <c r="K274" s="398" t="str">
        <f>IFERROR(VLOOKUP(#REF!,#REF!,3,FALSE),"")</f>
        <v/>
      </c>
      <c r="L274" s="398" t="e">
        <f>+Tabla1[[#This Row],[Precio Unitario]]*Tabla1[[#This Row],[Cantidad de Insumos]]</f>
        <v>#VALUE!</v>
      </c>
      <c r="M274" s="399"/>
      <c r="N274" s="396"/>
    </row>
    <row r="275" spans="2:14" s="138" customFormat="1" ht="12.75">
      <c r="B275" s="394" t="str">
        <f>IF(Tabla1[[#This Row],[Código_Actividad]]="","",CONCATENATE(Tabla1[[#This Row],[POA]],".",Tabla1[[#This Row],[SRS]],".",Tabla1[[#This Row],[AREA]],".",Tabla1[[#This Row],[TIPO]]))</f>
        <v/>
      </c>
      <c r="C275" s="394" t="str">
        <f>IF(Tabla1[[#This Row],[Código_Actividad]]="","",'[5]Formulario PPGR1'!#REF!)</f>
        <v/>
      </c>
      <c r="D275" s="394" t="str">
        <f>IF(Tabla1[[#This Row],[Código_Actividad]]="","",'[5]Formulario PPGR1'!#REF!)</f>
        <v/>
      </c>
      <c r="E275" s="394" t="str">
        <f>IF(Tabla1[[#This Row],[Código_Actividad]]="","",'[5]Formulario PPGR1'!#REF!)</f>
        <v/>
      </c>
      <c r="F275" s="394" t="str">
        <f>IF(Tabla1[[#This Row],[Código_Actividad]]="","",'[5]Formulario PPGR1'!#REF!)</f>
        <v/>
      </c>
      <c r="G275" s="395"/>
      <c r="H275" s="396"/>
      <c r="I275" s="397"/>
      <c r="J275" s="395">
        <v>3</v>
      </c>
      <c r="K275" s="398" t="str">
        <f>IFERROR(VLOOKUP(#REF!,#REF!,3,FALSE),"")</f>
        <v/>
      </c>
      <c r="L275" s="398" t="e">
        <f>+Tabla1[[#This Row],[Precio Unitario]]*Tabla1[[#This Row],[Cantidad de Insumos]]</f>
        <v>#VALUE!</v>
      </c>
      <c r="M275" s="399"/>
      <c r="N275" s="396"/>
    </row>
    <row r="276" spans="2:14" s="138" customFormat="1" ht="12.75">
      <c r="B276" s="394" t="str">
        <f>IF(Tabla1[[#This Row],[Código_Actividad]]="","",CONCATENATE(Tabla1[[#This Row],[POA]],".",Tabla1[[#This Row],[SRS]],".",Tabla1[[#This Row],[AREA]],".",Tabla1[[#This Row],[TIPO]]))</f>
        <v/>
      </c>
      <c r="C276" s="394" t="str">
        <f>IF(Tabla1[[#This Row],[Código_Actividad]]="","",'[5]Formulario PPGR1'!#REF!)</f>
        <v/>
      </c>
      <c r="D276" s="394" t="str">
        <f>IF(Tabla1[[#This Row],[Código_Actividad]]="","",'[5]Formulario PPGR1'!#REF!)</f>
        <v/>
      </c>
      <c r="E276" s="394" t="str">
        <f>IF(Tabla1[[#This Row],[Código_Actividad]]="","",'[5]Formulario PPGR1'!#REF!)</f>
        <v/>
      </c>
      <c r="F276" s="394" t="str">
        <f>IF(Tabla1[[#This Row],[Código_Actividad]]="","",'[5]Formulario PPGR1'!#REF!)</f>
        <v/>
      </c>
      <c r="G276" s="395"/>
      <c r="H276" s="396"/>
      <c r="I276" s="397"/>
      <c r="J276" s="395"/>
      <c r="K276" s="398" t="str">
        <f>IFERROR(VLOOKUP(#REF!,#REF!,3,FALSE),"")</f>
        <v/>
      </c>
      <c r="L276" s="398" t="e">
        <f>+Tabla1[[#This Row],[Precio Unitario]]*Tabla1[[#This Row],[Cantidad de Insumos]]</f>
        <v>#VALUE!</v>
      </c>
      <c r="M276" s="399"/>
      <c r="N276" s="396"/>
    </row>
    <row r="277" spans="2:14" s="138" customFormat="1" ht="12.75">
      <c r="B277" s="394" t="str">
        <f>IF(Tabla1[[#This Row],[Código_Actividad]]="","",CONCATENATE(Tabla1[[#This Row],[POA]],".",Tabla1[[#This Row],[SRS]],".",Tabla1[[#This Row],[AREA]],".",Tabla1[[#This Row],[TIPO]]))</f>
        <v/>
      </c>
      <c r="C277" s="394" t="str">
        <f>IF(Tabla1[[#This Row],[Código_Actividad]]="","",'[5]Formulario PPGR1'!#REF!)</f>
        <v/>
      </c>
      <c r="D277" s="394" t="str">
        <f>IF(Tabla1[[#This Row],[Código_Actividad]]="","",'[5]Formulario PPGR1'!#REF!)</f>
        <v/>
      </c>
      <c r="E277" s="394" t="str">
        <f>IF(Tabla1[[#This Row],[Código_Actividad]]="","",'[5]Formulario PPGR1'!#REF!)</f>
        <v/>
      </c>
      <c r="F277" s="394" t="str">
        <f>IF(Tabla1[[#This Row],[Código_Actividad]]="","",'[5]Formulario PPGR1'!#REF!)</f>
        <v/>
      </c>
      <c r="G277" s="395"/>
      <c r="H277" s="396"/>
      <c r="I277" s="397"/>
      <c r="J277" s="395" t="str">
        <f>IFERROR(VLOOKUP(#REF!,#REF!,2,FALSE),"")</f>
        <v/>
      </c>
      <c r="K277" s="398" t="str">
        <f>IFERROR(VLOOKUP(#REF!,#REF!,3,FALSE),"")</f>
        <v/>
      </c>
      <c r="L277" s="398" t="e">
        <f>+Tabla1[[#This Row],[Precio Unitario]]*Tabla1[[#This Row],[Cantidad de Insumos]]</f>
        <v>#VALUE!</v>
      </c>
      <c r="M277" s="399"/>
      <c r="N277" s="396"/>
    </row>
    <row r="278" spans="2:14" s="138" customFormat="1" ht="12.75">
      <c r="B278" s="394" t="str">
        <f>IF(Tabla1[[#This Row],[Código_Actividad]]="","",CONCATENATE(Tabla1[[#This Row],[POA]],".",Tabla1[[#This Row],[SRS]],".",Tabla1[[#This Row],[AREA]],".",Tabla1[[#This Row],[TIPO]]))</f>
        <v/>
      </c>
      <c r="C278" s="394" t="str">
        <f>IF(Tabla1[[#This Row],[Código_Actividad]]="","",'[5]Formulario PPGR1'!#REF!)</f>
        <v/>
      </c>
      <c r="D278" s="394" t="str">
        <f>IF(Tabla1[[#This Row],[Código_Actividad]]="","",'[5]Formulario PPGR1'!#REF!)</f>
        <v/>
      </c>
      <c r="E278" s="394" t="str">
        <f>IF(Tabla1[[#This Row],[Código_Actividad]]="","",'[5]Formulario PPGR1'!#REF!)</f>
        <v/>
      </c>
      <c r="F278" s="394" t="str">
        <f>IF(Tabla1[[#This Row],[Código_Actividad]]="","",'[5]Formulario PPGR1'!#REF!)</f>
        <v/>
      </c>
      <c r="G278" s="395"/>
      <c r="H278" s="396"/>
      <c r="I278" s="397"/>
      <c r="J278" s="395">
        <v>1</v>
      </c>
      <c r="K278" s="398" t="str">
        <f>IFERROR(VLOOKUP(#REF!,#REF!,3,FALSE),"")</f>
        <v/>
      </c>
      <c r="L278" s="398" t="e">
        <f>+Tabla1[[#This Row],[Precio Unitario]]*Tabla1[[#This Row],[Cantidad de Insumos]]</f>
        <v>#VALUE!</v>
      </c>
      <c r="M278" s="399"/>
      <c r="N278" s="396"/>
    </row>
    <row r="279" spans="2:14" s="138" customFormat="1" ht="12.75">
      <c r="B279" s="394" t="str">
        <f>IF(Tabla1[[#This Row],[Código_Actividad]]="","",CONCATENATE(Tabla1[[#This Row],[POA]],".",Tabla1[[#This Row],[SRS]],".",Tabla1[[#This Row],[AREA]],".",Tabla1[[#This Row],[TIPO]]))</f>
        <v/>
      </c>
      <c r="C279" s="394" t="str">
        <f>IF(Tabla1[[#This Row],[Código_Actividad]]="","",'[5]Formulario PPGR1'!#REF!)</f>
        <v/>
      </c>
      <c r="D279" s="394" t="str">
        <f>IF(Tabla1[[#This Row],[Código_Actividad]]="","",'[5]Formulario PPGR1'!#REF!)</f>
        <v/>
      </c>
      <c r="E279" s="394" t="str">
        <f>IF(Tabla1[[#This Row],[Código_Actividad]]="","",'[5]Formulario PPGR1'!#REF!)</f>
        <v/>
      </c>
      <c r="F279" s="394" t="str">
        <f>IF(Tabla1[[#This Row],[Código_Actividad]]="","",'[5]Formulario PPGR1'!#REF!)</f>
        <v/>
      </c>
      <c r="G279" s="395"/>
      <c r="H279" s="396"/>
      <c r="I279" s="397"/>
      <c r="J279" s="395">
        <v>6</v>
      </c>
      <c r="K279" s="398" t="str">
        <f>IFERROR(VLOOKUP(#REF!,#REF!,3,FALSE),"")</f>
        <v/>
      </c>
      <c r="L279" s="398" t="e">
        <f>+Tabla1[[#This Row],[Precio Unitario]]*Tabla1[[#This Row],[Cantidad de Insumos]]</f>
        <v>#VALUE!</v>
      </c>
      <c r="M279" s="399"/>
      <c r="N279" s="396"/>
    </row>
    <row r="280" spans="2:14" s="138" customFormat="1" ht="12.75">
      <c r="B280" s="394" t="str">
        <f>IF(Tabla1[[#This Row],[Código_Actividad]]="","",CONCATENATE(Tabla1[[#This Row],[POA]],".",Tabla1[[#This Row],[SRS]],".",Tabla1[[#This Row],[AREA]],".",Tabla1[[#This Row],[TIPO]]))</f>
        <v/>
      </c>
      <c r="C280" s="394" t="str">
        <f>IF(Tabla1[[#This Row],[Código_Actividad]]="","",'[5]Formulario PPGR1'!#REF!)</f>
        <v/>
      </c>
      <c r="D280" s="394" t="str">
        <f>IF(Tabla1[[#This Row],[Código_Actividad]]="","",'[5]Formulario PPGR1'!#REF!)</f>
        <v/>
      </c>
      <c r="E280" s="394" t="str">
        <f>IF(Tabla1[[#This Row],[Código_Actividad]]="","",'[5]Formulario PPGR1'!#REF!)</f>
        <v/>
      </c>
      <c r="F280" s="394" t="str">
        <f>IF(Tabla1[[#This Row],[Código_Actividad]]="","",'[5]Formulario PPGR1'!#REF!)</f>
        <v/>
      </c>
      <c r="G280" s="395"/>
      <c r="H280" s="396"/>
      <c r="I280" s="397"/>
      <c r="J280" s="395">
        <v>1</v>
      </c>
      <c r="K280" s="398" t="str">
        <f>IFERROR(VLOOKUP(#REF!,#REF!,3,FALSE),"")</f>
        <v/>
      </c>
      <c r="L280" s="398" t="e">
        <f>+Tabla1[[#This Row],[Precio Unitario]]*Tabla1[[#This Row],[Cantidad de Insumos]]</f>
        <v>#VALUE!</v>
      </c>
      <c r="M280" s="399"/>
      <c r="N280" s="396"/>
    </row>
    <row r="281" spans="2:14" s="138" customFormat="1" ht="12.75">
      <c r="B281" s="394" t="str">
        <f>IF(Tabla1[[#This Row],[Código_Actividad]]="","",CONCATENATE(Tabla1[[#This Row],[POA]],".",Tabla1[[#This Row],[SRS]],".",Tabla1[[#This Row],[AREA]],".",Tabla1[[#This Row],[TIPO]]))</f>
        <v/>
      </c>
      <c r="C281" s="394" t="str">
        <f>IF(Tabla1[[#This Row],[Código_Actividad]]="","",'[5]Formulario PPGR1'!#REF!)</f>
        <v/>
      </c>
      <c r="D281" s="394" t="str">
        <f>IF(Tabla1[[#This Row],[Código_Actividad]]="","",'[5]Formulario PPGR1'!#REF!)</f>
        <v/>
      </c>
      <c r="E281" s="394" t="str">
        <f>IF(Tabla1[[#This Row],[Código_Actividad]]="","",'[5]Formulario PPGR1'!#REF!)</f>
        <v/>
      </c>
      <c r="F281" s="394" t="str">
        <f>IF(Tabla1[[#This Row],[Código_Actividad]]="","",'[5]Formulario PPGR1'!#REF!)</f>
        <v/>
      </c>
      <c r="G281" s="395"/>
      <c r="H281" s="396"/>
      <c r="I281" s="397"/>
      <c r="J281" s="395">
        <v>1</v>
      </c>
      <c r="K281" s="398" t="str">
        <f>IFERROR(VLOOKUP(#REF!,#REF!,3,FALSE),"")</f>
        <v/>
      </c>
      <c r="L281" s="398" t="e">
        <f>+Tabla1[[#This Row],[Precio Unitario]]*Tabla1[[#This Row],[Cantidad de Insumos]]</f>
        <v>#VALUE!</v>
      </c>
      <c r="M281" s="399"/>
      <c r="N281" s="396"/>
    </row>
    <row r="282" spans="2:14" s="138" customFormat="1" ht="12.75">
      <c r="B282" s="394" t="str">
        <f>IF(Tabla1[[#This Row],[Código_Actividad]]="","",CONCATENATE(Tabla1[[#This Row],[POA]],".",Tabla1[[#This Row],[SRS]],".",Tabla1[[#This Row],[AREA]],".",Tabla1[[#This Row],[TIPO]]))</f>
        <v/>
      </c>
      <c r="C282" s="394" t="str">
        <f>IF(Tabla1[[#This Row],[Código_Actividad]]="","",'[5]Formulario PPGR1'!#REF!)</f>
        <v/>
      </c>
      <c r="D282" s="394" t="str">
        <f>IF(Tabla1[[#This Row],[Código_Actividad]]="","",'[5]Formulario PPGR1'!#REF!)</f>
        <v/>
      </c>
      <c r="E282" s="394" t="str">
        <f>IF(Tabla1[[#This Row],[Código_Actividad]]="","",'[5]Formulario PPGR1'!#REF!)</f>
        <v/>
      </c>
      <c r="F282" s="394" t="str">
        <f>IF(Tabla1[[#This Row],[Código_Actividad]]="","",'[5]Formulario PPGR1'!#REF!)</f>
        <v/>
      </c>
      <c r="G282" s="395"/>
      <c r="H282" s="396"/>
      <c r="I282" s="397"/>
      <c r="J282" s="395">
        <v>2</v>
      </c>
      <c r="K282" s="398" t="str">
        <f>IFERROR(VLOOKUP(#REF!,#REF!,3,FALSE),"")</f>
        <v/>
      </c>
      <c r="L282" s="398" t="e">
        <f>+Tabla1[[#This Row],[Precio Unitario]]*Tabla1[[#This Row],[Cantidad de Insumos]]</f>
        <v>#VALUE!</v>
      </c>
      <c r="M282" s="399"/>
      <c r="N282" s="396"/>
    </row>
    <row r="283" spans="2:14" s="138" customFormat="1" ht="12.75">
      <c r="B283" s="394" t="str">
        <f>IF(Tabla1[[#This Row],[Código_Actividad]]="","",CONCATENATE(Tabla1[[#This Row],[POA]],".",Tabla1[[#This Row],[SRS]],".",Tabla1[[#This Row],[AREA]],".",Tabla1[[#This Row],[TIPO]]))</f>
        <v/>
      </c>
      <c r="C283" s="394" t="str">
        <f>IF(Tabla1[[#This Row],[Código_Actividad]]="","",'[5]Formulario PPGR1'!#REF!)</f>
        <v/>
      </c>
      <c r="D283" s="394" t="str">
        <f>IF(Tabla1[[#This Row],[Código_Actividad]]="","",'[5]Formulario PPGR1'!#REF!)</f>
        <v/>
      </c>
      <c r="E283" s="394" t="str">
        <f>IF(Tabla1[[#This Row],[Código_Actividad]]="","",'[5]Formulario PPGR1'!#REF!)</f>
        <v/>
      </c>
      <c r="F283" s="394" t="str">
        <f>IF(Tabla1[[#This Row],[Código_Actividad]]="","",'[5]Formulario PPGR1'!#REF!)</f>
        <v/>
      </c>
      <c r="G283" s="395"/>
      <c r="H283" s="396"/>
      <c r="I283" s="397"/>
      <c r="J283" s="395">
        <v>2</v>
      </c>
      <c r="K283" s="398" t="str">
        <f>IFERROR(VLOOKUP(#REF!,#REF!,3,FALSE),"")</f>
        <v/>
      </c>
      <c r="L283" s="398" t="e">
        <f>+Tabla1[[#This Row],[Precio Unitario]]*Tabla1[[#This Row],[Cantidad de Insumos]]</f>
        <v>#VALUE!</v>
      </c>
      <c r="M283" s="399"/>
      <c r="N283" s="396"/>
    </row>
    <row r="284" spans="2:14" s="138" customFormat="1" ht="12.75">
      <c r="B284" s="394" t="str">
        <f>IF(Tabla1[[#This Row],[Código_Actividad]]="","",CONCATENATE(Tabla1[[#This Row],[POA]],".",Tabla1[[#This Row],[SRS]],".",Tabla1[[#This Row],[AREA]],".",Tabla1[[#This Row],[TIPO]]))</f>
        <v/>
      </c>
      <c r="C284" s="394" t="str">
        <f>IF(Tabla1[[#This Row],[Código_Actividad]]="","",'[5]Formulario PPGR1'!#REF!)</f>
        <v/>
      </c>
      <c r="D284" s="394" t="str">
        <f>IF(Tabla1[[#This Row],[Código_Actividad]]="","",'[5]Formulario PPGR1'!#REF!)</f>
        <v/>
      </c>
      <c r="E284" s="394" t="str">
        <f>IF(Tabla1[[#This Row],[Código_Actividad]]="","",'[5]Formulario PPGR1'!#REF!)</f>
        <v/>
      </c>
      <c r="F284" s="394" t="str">
        <f>IF(Tabla1[[#This Row],[Código_Actividad]]="","",'[5]Formulario PPGR1'!#REF!)</f>
        <v/>
      </c>
      <c r="G284" s="395"/>
      <c r="H284" s="396"/>
      <c r="I284" s="397"/>
      <c r="J284" s="395">
        <v>1</v>
      </c>
      <c r="K284" s="398" t="str">
        <f>IFERROR(VLOOKUP(#REF!,#REF!,3,FALSE),"")</f>
        <v/>
      </c>
      <c r="L284" s="398" t="e">
        <f>+Tabla1[[#This Row],[Precio Unitario]]*Tabla1[[#This Row],[Cantidad de Insumos]]</f>
        <v>#VALUE!</v>
      </c>
      <c r="M284" s="399"/>
      <c r="N284" s="396"/>
    </row>
    <row r="285" spans="2:14" s="138" customFormat="1" ht="12.75">
      <c r="B285" s="394" t="str">
        <f>IF(Tabla1[[#This Row],[Código_Actividad]]="","",CONCATENATE(Tabla1[[#This Row],[POA]],".",Tabla1[[#This Row],[SRS]],".",Tabla1[[#This Row],[AREA]],".",Tabla1[[#This Row],[TIPO]]))</f>
        <v/>
      </c>
      <c r="C285" s="394" t="str">
        <f>IF(Tabla1[[#This Row],[Código_Actividad]]="","",'[5]Formulario PPGR1'!#REF!)</f>
        <v/>
      </c>
      <c r="D285" s="394" t="str">
        <f>IF(Tabla1[[#This Row],[Código_Actividad]]="","",'[5]Formulario PPGR1'!#REF!)</f>
        <v/>
      </c>
      <c r="E285" s="394" t="str">
        <f>IF(Tabla1[[#This Row],[Código_Actividad]]="","",'[5]Formulario PPGR1'!#REF!)</f>
        <v/>
      </c>
      <c r="F285" s="394" t="str">
        <f>IF(Tabla1[[#This Row],[Código_Actividad]]="","",'[5]Formulario PPGR1'!#REF!)</f>
        <v/>
      </c>
      <c r="G285" s="395"/>
      <c r="H285" s="396"/>
      <c r="I285" s="397"/>
      <c r="J285" s="395">
        <v>1</v>
      </c>
      <c r="K285" s="398" t="str">
        <f>IFERROR(VLOOKUP(#REF!,#REF!,3,FALSE),"")</f>
        <v/>
      </c>
      <c r="L285" s="398" t="e">
        <f>+Tabla1[[#This Row],[Precio Unitario]]*Tabla1[[#This Row],[Cantidad de Insumos]]</f>
        <v>#VALUE!</v>
      </c>
      <c r="M285" s="399"/>
      <c r="N285" s="396"/>
    </row>
    <row r="286" spans="2:14" s="138" customFormat="1" ht="12.75">
      <c r="B286" s="394" t="str">
        <f>IF(Tabla1[[#This Row],[Código_Actividad]]="","",CONCATENATE(Tabla1[[#This Row],[POA]],".",Tabla1[[#This Row],[SRS]],".",Tabla1[[#This Row],[AREA]],".",Tabla1[[#This Row],[TIPO]]))</f>
        <v/>
      </c>
      <c r="C286" s="394" t="str">
        <f>IF(Tabla1[[#This Row],[Código_Actividad]]="","",'[5]Formulario PPGR1'!#REF!)</f>
        <v/>
      </c>
      <c r="D286" s="394" t="str">
        <f>IF(Tabla1[[#This Row],[Código_Actividad]]="","",'[5]Formulario PPGR1'!#REF!)</f>
        <v/>
      </c>
      <c r="E286" s="394" t="str">
        <f>IF(Tabla1[[#This Row],[Código_Actividad]]="","",'[5]Formulario PPGR1'!#REF!)</f>
        <v/>
      </c>
      <c r="F286" s="394" t="str">
        <f>IF(Tabla1[[#This Row],[Código_Actividad]]="","",'[5]Formulario PPGR1'!#REF!)</f>
        <v/>
      </c>
      <c r="G286" s="395"/>
      <c r="H286" s="396"/>
      <c r="I286" s="397"/>
      <c r="J286" s="395">
        <v>3</v>
      </c>
      <c r="K286" s="398" t="str">
        <f>IFERROR(VLOOKUP(#REF!,#REF!,3,FALSE),"")</f>
        <v/>
      </c>
      <c r="L286" s="398" t="e">
        <f>+Tabla1[[#This Row],[Precio Unitario]]*Tabla1[[#This Row],[Cantidad de Insumos]]</f>
        <v>#VALUE!</v>
      </c>
      <c r="M286" s="399"/>
      <c r="N286" s="396"/>
    </row>
    <row r="287" spans="2:14" s="138" customFormat="1" ht="12.75">
      <c r="B287" s="394" t="str">
        <f>IF(Tabla1[[#This Row],[Código_Actividad]]="","",CONCATENATE(Tabla1[[#This Row],[POA]],".",Tabla1[[#This Row],[SRS]],".",Tabla1[[#This Row],[AREA]],".",Tabla1[[#This Row],[TIPO]]))</f>
        <v/>
      </c>
      <c r="C287" s="394" t="str">
        <f>IF(Tabla1[[#This Row],[Código_Actividad]]="","",'[5]Formulario PPGR1'!#REF!)</f>
        <v/>
      </c>
      <c r="D287" s="394" t="str">
        <f>IF(Tabla1[[#This Row],[Código_Actividad]]="","",'[5]Formulario PPGR1'!#REF!)</f>
        <v/>
      </c>
      <c r="E287" s="394" t="str">
        <f>IF(Tabla1[[#This Row],[Código_Actividad]]="","",'[5]Formulario PPGR1'!#REF!)</f>
        <v/>
      </c>
      <c r="F287" s="394" t="str">
        <f>IF(Tabla1[[#This Row],[Código_Actividad]]="","",'[5]Formulario PPGR1'!#REF!)</f>
        <v/>
      </c>
      <c r="G287" s="395"/>
      <c r="H287" s="396"/>
      <c r="I287" s="397"/>
      <c r="J287" s="395">
        <v>1</v>
      </c>
      <c r="K287" s="398" t="str">
        <f>IFERROR(VLOOKUP(#REF!,#REF!,3,FALSE),"")</f>
        <v/>
      </c>
      <c r="L287" s="398" t="e">
        <f>+Tabla1[[#This Row],[Precio Unitario]]*Tabla1[[#This Row],[Cantidad de Insumos]]</f>
        <v>#VALUE!</v>
      </c>
      <c r="M287" s="399"/>
      <c r="N287" s="396"/>
    </row>
    <row r="288" spans="2:14" s="138" customFormat="1" ht="12.75">
      <c r="B288" s="394" t="str">
        <f>IF(Tabla1[[#This Row],[Código_Actividad]]="","",CONCATENATE(Tabla1[[#This Row],[POA]],".",Tabla1[[#This Row],[SRS]],".",Tabla1[[#This Row],[AREA]],".",Tabla1[[#This Row],[TIPO]]))</f>
        <v/>
      </c>
      <c r="C288" s="394" t="str">
        <f>IF(Tabla1[[#This Row],[Código_Actividad]]="","",'[5]Formulario PPGR1'!#REF!)</f>
        <v/>
      </c>
      <c r="D288" s="394" t="str">
        <f>IF(Tabla1[[#This Row],[Código_Actividad]]="","",'[5]Formulario PPGR1'!#REF!)</f>
        <v/>
      </c>
      <c r="E288" s="394" t="str">
        <f>IF(Tabla1[[#This Row],[Código_Actividad]]="","",'[5]Formulario PPGR1'!#REF!)</f>
        <v/>
      </c>
      <c r="F288" s="394" t="str">
        <f>IF(Tabla1[[#This Row],[Código_Actividad]]="","",'[5]Formulario PPGR1'!#REF!)</f>
        <v/>
      </c>
      <c r="G288" s="395"/>
      <c r="H288" s="396"/>
      <c r="I288" s="397"/>
      <c r="J288" s="395"/>
      <c r="K288" s="398" t="str">
        <f>IFERROR(VLOOKUP(#REF!,#REF!,3,FALSE),"")</f>
        <v/>
      </c>
      <c r="L288" s="398" t="e">
        <f>+Tabla1[[#This Row],[Precio Unitario]]*Tabla1[[#This Row],[Cantidad de Insumos]]</f>
        <v>#VALUE!</v>
      </c>
      <c r="M288" s="399"/>
      <c r="N288" s="396"/>
    </row>
    <row r="289" spans="2:14" s="138" customFormat="1" ht="12.75">
      <c r="B289" s="394" t="str">
        <f>IF(Tabla1[[#This Row],[Código_Actividad]]="","",CONCATENATE(Tabla1[[#This Row],[POA]],".",Tabla1[[#This Row],[SRS]],".",Tabla1[[#This Row],[AREA]],".",Tabla1[[#This Row],[TIPO]]))</f>
        <v/>
      </c>
      <c r="C289" s="394" t="str">
        <f>IF(Tabla1[[#This Row],[Código_Actividad]]="","",'[5]Formulario PPGR1'!#REF!)</f>
        <v/>
      </c>
      <c r="D289" s="394" t="str">
        <f>IF(Tabla1[[#This Row],[Código_Actividad]]="","",'[5]Formulario PPGR1'!#REF!)</f>
        <v/>
      </c>
      <c r="E289" s="394" t="str">
        <f>IF(Tabla1[[#This Row],[Código_Actividad]]="","",'[5]Formulario PPGR1'!#REF!)</f>
        <v/>
      </c>
      <c r="F289" s="394" t="str">
        <f>IF(Tabla1[[#This Row],[Código_Actividad]]="","",'[5]Formulario PPGR1'!#REF!)</f>
        <v/>
      </c>
      <c r="G289" s="395"/>
      <c r="H289" s="396"/>
      <c r="I289" s="397"/>
      <c r="J289" s="395">
        <v>1</v>
      </c>
      <c r="K289" s="398" t="str">
        <f>IFERROR(VLOOKUP(#REF!,#REF!,3,FALSE),"")</f>
        <v/>
      </c>
      <c r="L289" s="398" t="e">
        <f>+Tabla1[[#This Row],[Precio Unitario]]*Tabla1[[#This Row],[Cantidad de Insumos]]</f>
        <v>#VALUE!</v>
      </c>
      <c r="M289" s="399"/>
      <c r="N289" s="396"/>
    </row>
    <row r="290" spans="2:14" s="138" customFormat="1" ht="12.75">
      <c r="B290" s="394" t="str">
        <f>IF(Tabla1[[#This Row],[Código_Actividad]]="","",CONCATENATE(Tabla1[[#This Row],[POA]],".",Tabla1[[#This Row],[SRS]],".",Tabla1[[#This Row],[AREA]],".",Tabla1[[#This Row],[TIPO]]))</f>
        <v/>
      </c>
      <c r="C290" s="394" t="str">
        <f>IF(Tabla1[[#This Row],[Código_Actividad]]="","",'[5]Formulario PPGR1'!#REF!)</f>
        <v/>
      </c>
      <c r="D290" s="394" t="str">
        <f>IF(Tabla1[[#This Row],[Código_Actividad]]="","",'[5]Formulario PPGR1'!#REF!)</f>
        <v/>
      </c>
      <c r="E290" s="394" t="str">
        <f>IF(Tabla1[[#This Row],[Código_Actividad]]="","",'[5]Formulario PPGR1'!#REF!)</f>
        <v/>
      </c>
      <c r="F290" s="394" t="str">
        <f>IF(Tabla1[[#This Row],[Código_Actividad]]="","",'[5]Formulario PPGR1'!#REF!)</f>
        <v/>
      </c>
      <c r="G290" s="395"/>
      <c r="H290" s="396"/>
      <c r="I290" s="397"/>
      <c r="J290" s="395">
        <v>1</v>
      </c>
      <c r="K290" s="398" t="str">
        <f>IFERROR(VLOOKUP(#REF!,#REF!,3,FALSE),"")</f>
        <v/>
      </c>
      <c r="L290" s="398" t="e">
        <f>+Tabla1[[#This Row],[Precio Unitario]]*Tabla1[[#This Row],[Cantidad de Insumos]]</f>
        <v>#VALUE!</v>
      </c>
      <c r="M290" s="399"/>
      <c r="N290" s="396"/>
    </row>
    <row r="291" spans="2:14" s="138" customFormat="1" ht="12.75">
      <c r="B291" s="394" t="str">
        <f>IF(Tabla1[[#This Row],[Código_Actividad]]="","",CONCATENATE(Tabla1[[#This Row],[POA]],".",Tabla1[[#This Row],[SRS]],".",Tabla1[[#This Row],[AREA]],".",Tabla1[[#This Row],[TIPO]]))</f>
        <v/>
      </c>
      <c r="C291" s="394" t="str">
        <f>IF(Tabla1[[#This Row],[Código_Actividad]]="","",'[5]Formulario PPGR1'!#REF!)</f>
        <v/>
      </c>
      <c r="D291" s="394" t="str">
        <f>IF(Tabla1[[#This Row],[Código_Actividad]]="","",'[5]Formulario PPGR1'!#REF!)</f>
        <v/>
      </c>
      <c r="E291" s="394" t="str">
        <f>IF(Tabla1[[#This Row],[Código_Actividad]]="","",'[5]Formulario PPGR1'!#REF!)</f>
        <v/>
      </c>
      <c r="F291" s="394" t="str">
        <f>IF(Tabla1[[#This Row],[Código_Actividad]]="","",'[5]Formulario PPGR1'!#REF!)</f>
        <v/>
      </c>
      <c r="G291" s="395"/>
      <c r="H291" s="396"/>
      <c r="I291" s="397"/>
      <c r="J291" s="395">
        <v>1</v>
      </c>
      <c r="K291" s="398" t="str">
        <f>IFERROR(VLOOKUP(#REF!,#REF!,3,FALSE),"")</f>
        <v/>
      </c>
      <c r="L291" s="398" t="e">
        <f>+Tabla1[[#This Row],[Precio Unitario]]*Tabla1[[#This Row],[Cantidad de Insumos]]</f>
        <v>#VALUE!</v>
      </c>
      <c r="M291" s="399"/>
      <c r="N291" s="396"/>
    </row>
    <row r="292" spans="2:14" s="138" customFormat="1" ht="12.75">
      <c r="B292" s="394" t="str">
        <f>IF(Tabla1[[#This Row],[Código_Actividad]]="","",CONCATENATE(Tabla1[[#This Row],[POA]],".",Tabla1[[#This Row],[SRS]],".",Tabla1[[#This Row],[AREA]],".",Tabla1[[#This Row],[TIPO]]))</f>
        <v/>
      </c>
      <c r="C292" s="394" t="str">
        <f>IF(Tabla1[[#This Row],[Código_Actividad]]="","",'[5]Formulario PPGR1'!#REF!)</f>
        <v/>
      </c>
      <c r="D292" s="394" t="str">
        <f>IF(Tabla1[[#This Row],[Código_Actividad]]="","",'[5]Formulario PPGR1'!#REF!)</f>
        <v/>
      </c>
      <c r="E292" s="394" t="str">
        <f>IF(Tabla1[[#This Row],[Código_Actividad]]="","",'[5]Formulario PPGR1'!#REF!)</f>
        <v/>
      </c>
      <c r="F292" s="394" t="str">
        <f>IF(Tabla1[[#This Row],[Código_Actividad]]="","",'[5]Formulario PPGR1'!#REF!)</f>
        <v/>
      </c>
      <c r="G292" s="395"/>
      <c r="H292" s="396"/>
      <c r="I292" s="397"/>
      <c r="J292" s="395">
        <v>1</v>
      </c>
      <c r="K292" s="398" t="str">
        <f>IFERROR(VLOOKUP(#REF!,#REF!,3,FALSE),"")</f>
        <v/>
      </c>
      <c r="L292" s="398" t="e">
        <f>+Tabla1[[#This Row],[Precio Unitario]]*Tabla1[[#This Row],[Cantidad de Insumos]]</f>
        <v>#VALUE!</v>
      </c>
      <c r="M292" s="399"/>
      <c r="N292" s="396"/>
    </row>
    <row r="293" spans="2:14" s="138" customFormat="1" ht="12.75">
      <c r="B293" s="394" t="str">
        <f>IF(Tabla1[[#This Row],[Código_Actividad]]="","",CONCATENATE(Tabla1[[#This Row],[POA]],".",Tabla1[[#This Row],[SRS]],".",Tabla1[[#This Row],[AREA]],".",Tabla1[[#This Row],[TIPO]]))</f>
        <v/>
      </c>
      <c r="C293" s="394" t="str">
        <f>IF(Tabla1[[#This Row],[Código_Actividad]]="","",'[5]Formulario PPGR1'!#REF!)</f>
        <v/>
      </c>
      <c r="D293" s="394" t="str">
        <f>IF(Tabla1[[#This Row],[Código_Actividad]]="","",'[5]Formulario PPGR1'!#REF!)</f>
        <v/>
      </c>
      <c r="E293" s="394" t="str">
        <f>IF(Tabla1[[#This Row],[Código_Actividad]]="","",'[5]Formulario PPGR1'!#REF!)</f>
        <v/>
      </c>
      <c r="F293" s="394" t="str">
        <f>IF(Tabla1[[#This Row],[Código_Actividad]]="","",'[5]Formulario PPGR1'!#REF!)</f>
        <v/>
      </c>
      <c r="G293" s="395"/>
      <c r="H293" s="396"/>
      <c r="I293" s="397"/>
      <c r="J293" s="395">
        <v>1</v>
      </c>
      <c r="K293" s="398" t="str">
        <f>IFERROR(VLOOKUP(#REF!,#REF!,3,FALSE),"")</f>
        <v/>
      </c>
      <c r="L293" s="398" t="e">
        <f>+Tabla1[[#This Row],[Precio Unitario]]*Tabla1[[#This Row],[Cantidad de Insumos]]</f>
        <v>#VALUE!</v>
      </c>
      <c r="M293" s="399"/>
      <c r="N293" s="396"/>
    </row>
    <row r="294" spans="2:14" s="138" customFormat="1" ht="12.75">
      <c r="B294" s="394" t="str">
        <f>IF(Tabla1[[#This Row],[Código_Actividad]]="","",CONCATENATE(Tabla1[[#This Row],[POA]],".",Tabla1[[#This Row],[SRS]],".",Tabla1[[#This Row],[AREA]],".",Tabla1[[#This Row],[TIPO]]))</f>
        <v/>
      </c>
      <c r="C294" s="394" t="str">
        <f>IF(Tabla1[[#This Row],[Código_Actividad]]="","",'[5]Formulario PPGR1'!#REF!)</f>
        <v/>
      </c>
      <c r="D294" s="394" t="str">
        <f>IF(Tabla1[[#This Row],[Código_Actividad]]="","",'[5]Formulario PPGR1'!#REF!)</f>
        <v/>
      </c>
      <c r="E294" s="394" t="str">
        <f>IF(Tabla1[[#This Row],[Código_Actividad]]="","",'[5]Formulario PPGR1'!#REF!)</f>
        <v/>
      </c>
      <c r="F294" s="394" t="str">
        <f>IF(Tabla1[[#This Row],[Código_Actividad]]="","",'[5]Formulario PPGR1'!#REF!)</f>
        <v/>
      </c>
      <c r="G294" s="395"/>
      <c r="H294" s="396"/>
      <c r="I294" s="397"/>
      <c r="J294" s="395">
        <v>1</v>
      </c>
      <c r="K294" s="398" t="str">
        <f>IFERROR(VLOOKUP(#REF!,#REF!,3,FALSE),"")</f>
        <v/>
      </c>
      <c r="L294" s="398" t="e">
        <f>+Tabla1[[#This Row],[Precio Unitario]]*Tabla1[[#This Row],[Cantidad de Insumos]]</f>
        <v>#VALUE!</v>
      </c>
      <c r="M294" s="399"/>
      <c r="N294" s="396"/>
    </row>
    <row r="295" spans="2:14" s="138" customFormat="1" ht="12.75">
      <c r="B295" s="394" t="str">
        <f>IF(Tabla1[[#This Row],[Código_Actividad]]="","",CONCATENATE(Tabla1[[#This Row],[POA]],".",Tabla1[[#This Row],[SRS]],".",Tabla1[[#This Row],[AREA]],".",Tabla1[[#This Row],[TIPO]]))</f>
        <v/>
      </c>
      <c r="C295" s="394" t="str">
        <f>IF(Tabla1[[#This Row],[Código_Actividad]]="","",'[5]Formulario PPGR1'!#REF!)</f>
        <v/>
      </c>
      <c r="D295" s="394" t="str">
        <f>IF(Tabla1[[#This Row],[Código_Actividad]]="","",'[5]Formulario PPGR1'!#REF!)</f>
        <v/>
      </c>
      <c r="E295" s="394" t="str">
        <f>IF(Tabla1[[#This Row],[Código_Actividad]]="","",'[5]Formulario PPGR1'!#REF!)</f>
        <v/>
      </c>
      <c r="F295" s="394" t="str">
        <f>IF(Tabla1[[#This Row],[Código_Actividad]]="","",'[5]Formulario PPGR1'!#REF!)</f>
        <v/>
      </c>
      <c r="G295" s="395"/>
      <c r="H295" s="396"/>
      <c r="I295" s="397"/>
      <c r="J295" s="395" t="s">
        <v>1284</v>
      </c>
      <c r="K295" s="398" t="str">
        <f>IFERROR(VLOOKUP(#REF!,#REF!,3,FALSE),"")</f>
        <v/>
      </c>
      <c r="L295" s="398" t="e">
        <f>+Tabla1[[#This Row],[Precio Unitario]]*Tabla1[[#This Row],[Cantidad de Insumos]]</f>
        <v>#VALUE!</v>
      </c>
      <c r="M295" s="399"/>
      <c r="N295" s="396"/>
    </row>
    <row r="296" spans="2:14" s="138" customFormat="1" ht="12.75">
      <c r="B296" s="394" t="str">
        <f>IF(Tabla1[[#This Row],[Código_Actividad]]="","",CONCATENATE(Tabla1[[#This Row],[POA]],".",Tabla1[[#This Row],[SRS]],".",Tabla1[[#This Row],[AREA]],".",Tabla1[[#This Row],[TIPO]]))</f>
        <v/>
      </c>
      <c r="C296" s="394" t="str">
        <f>IF(Tabla1[[#This Row],[Código_Actividad]]="","",'[5]Formulario PPGR1'!#REF!)</f>
        <v/>
      </c>
      <c r="D296" s="394" t="str">
        <f>IF(Tabla1[[#This Row],[Código_Actividad]]="","",'[5]Formulario PPGR1'!#REF!)</f>
        <v/>
      </c>
      <c r="E296" s="394" t="str">
        <f>IF(Tabla1[[#This Row],[Código_Actividad]]="","",'[5]Formulario PPGR1'!#REF!)</f>
        <v/>
      </c>
      <c r="F296" s="394" t="str">
        <f>IF(Tabla1[[#This Row],[Código_Actividad]]="","",'[5]Formulario PPGR1'!#REF!)</f>
        <v/>
      </c>
      <c r="G296" s="395"/>
      <c r="H296" s="396"/>
      <c r="I296" s="397"/>
      <c r="J296" s="395" t="s">
        <v>1284</v>
      </c>
      <c r="K296" s="398" t="str">
        <f>IFERROR(VLOOKUP(#REF!,#REF!,3,FALSE),"")</f>
        <v/>
      </c>
      <c r="L296" s="398" t="e">
        <f>+Tabla1[[#This Row],[Precio Unitario]]*Tabla1[[#This Row],[Cantidad de Insumos]]</f>
        <v>#VALUE!</v>
      </c>
      <c r="M296" s="399"/>
      <c r="N296" s="396"/>
    </row>
    <row r="297" spans="2:14" s="138" customFormat="1" ht="12.75">
      <c r="B297" s="394" t="str">
        <f>IF(Tabla1[[#This Row],[Código_Actividad]]="","",CONCATENATE(Tabla1[[#This Row],[POA]],".",Tabla1[[#This Row],[SRS]],".",Tabla1[[#This Row],[AREA]],".",Tabla1[[#This Row],[TIPO]]))</f>
        <v/>
      </c>
      <c r="C297" s="394" t="str">
        <f>IF(Tabla1[[#This Row],[Código_Actividad]]="","",'[5]Formulario PPGR1'!#REF!)</f>
        <v/>
      </c>
      <c r="D297" s="394" t="str">
        <f>IF(Tabla1[[#This Row],[Código_Actividad]]="","",'[5]Formulario PPGR1'!#REF!)</f>
        <v/>
      </c>
      <c r="E297" s="394" t="str">
        <f>IF(Tabla1[[#This Row],[Código_Actividad]]="","",'[5]Formulario PPGR1'!#REF!)</f>
        <v/>
      </c>
      <c r="F297" s="394" t="str">
        <f>IF(Tabla1[[#This Row],[Código_Actividad]]="","",'[5]Formulario PPGR1'!#REF!)</f>
        <v/>
      </c>
      <c r="G297" s="395"/>
      <c r="H297" s="396"/>
      <c r="I297" s="397"/>
      <c r="J297" s="395" t="s">
        <v>1284</v>
      </c>
      <c r="K297" s="398" t="str">
        <f>IFERROR(VLOOKUP(#REF!,#REF!,3,FALSE),"")</f>
        <v/>
      </c>
      <c r="L297" s="398" t="e">
        <f>+Tabla1[[#This Row],[Precio Unitario]]*Tabla1[[#This Row],[Cantidad de Insumos]]</f>
        <v>#VALUE!</v>
      </c>
      <c r="M297" s="399"/>
      <c r="N297" s="396"/>
    </row>
    <row r="298" spans="2:14" s="138" customFormat="1" ht="12.75">
      <c r="B298" s="394" t="str">
        <f>IF(Tabla1[[#This Row],[Código_Actividad]]="","",CONCATENATE(Tabla1[[#This Row],[POA]],".",Tabla1[[#This Row],[SRS]],".",Tabla1[[#This Row],[AREA]],".",Tabla1[[#This Row],[TIPO]]))</f>
        <v/>
      </c>
      <c r="C298" s="394" t="str">
        <f>IF(Tabla1[[#This Row],[Código_Actividad]]="","",'[5]Formulario PPGR1'!#REF!)</f>
        <v/>
      </c>
      <c r="D298" s="394" t="str">
        <f>IF(Tabla1[[#This Row],[Código_Actividad]]="","",'[5]Formulario PPGR1'!#REF!)</f>
        <v/>
      </c>
      <c r="E298" s="394" t="str">
        <f>IF(Tabla1[[#This Row],[Código_Actividad]]="","",'[5]Formulario PPGR1'!#REF!)</f>
        <v/>
      </c>
      <c r="F298" s="394" t="str">
        <f>IF(Tabla1[[#This Row],[Código_Actividad]]="","",'[5]Formulario PPGR1'!#REF!)</f>
        <v/>
      </c>
      <c r="G298" s="395"/>
      <c r="H298" s="396"/>
      <c r="I298" s="397"/>
      <c r="J298" s="395" t="s">
        <v>1284</v>
      </c>
      <c r="K298" s="398" t="str">
        <f>IFERROR(VLOOKUP(#REF!,#REF!,3,FALSE),"")</f>
        <v/>
      </c>
      <c r="L298" s="398" t="e">
        <f>+Tabla1[[#This Row],[Precio Unitario]]*Tabla1[[#This Row],[Cantidad de Insumos]]</f>
        <v>#VALUE!</v>
      </c>
      <c r="M298" s="399"/>
      <c r="N298" s="396"/>
    </row>
    <row r="299" spans="2:14" s="138" customFormat="1" ht="12.75">
      <c r="B299" s="394" t="str">
        <f>IF(Tabla1[[#This Row],[Código_Actividad]]="","",CONCATENATE(Tabla1[[#This Row],[POA]],".",Tabla1[[#This Row],[SRS]],".",Tabla1[[#This Row],[AREA]],".",Tabla1[[#This Row],[TIPO]]))</f>
        <v/>
      </c>
      <c r="C299" s="394" t="str">
        <f>IF(Tabla1[[#This Row],[Código_Actividad]]="","",'[5]Formulario PPGR1'!#REF!)</f>
        <v/>
      </c>
      <c r="D299" s="394" t="str">
        <f>IF(Tabla1[[#This Row],[Código_Actividad]]="","",'[5]Formulario PPGR1'!#REF!)</f>
        <v/>
      </c>
      <c r="E299" s="394" t="str">
        <f>IF(Tabla1[[#This Row],[Código_Actividad]]="","",'[5]Formulario PPGR1'!#REF!)</f>
        <v/>
      </c>
      <c r="F299" s="394" t="str">
        <f>IF(Tabla1[[#This Row],[Código_Actividad]]="","",'[5]Formulario PPGR1'!#REF!)</f>
        <v/>
      </c>
      <c r="G299" s="395"/>
      <c r="H299" s="396"/>
      <c r="I299" s="397"/>
      <c r="J299" s="395">
        <v>1</v>
      </c>
      <c r="K299" s="398" t="str">
        <f>IFERROR(VLOOKUP(#REF!,#REF!,3,FALSE),"")</f>
        <v/>
      </c>
      <c r="L299" s="398" t="e">
        <f>+Tabla1[[#This Row],[Precio Unitario]]*Tabla1[[#This Row],[Cantidad de Insumos]]</f>
        <v>#VALUE!</v>
      </c>
      <c r="M299" s="399"/>
      <c r="N299" s="396"/>
    </row>
    <row r="300" spans="2:14" s="138" customFormat="1" ht="12.75">
      <c r="B300" s="394" t="str">
        <f>IF(Tabla1[[#This Row],[Código_Actividad]]="","",CONCATENATE(Tabla1[[#This Row],[POA]],".",Tabla1[[#This Row],[SRS]],".",Tabla1[[#This Row],[AREA]],".",Tabla1[[#This Row],[TIPO]]))</f>
        <v/>
      </c>
      <c r="C300" s="394" t="str">
        <f>IF(Tabla1[[#This Row],[Código_Actividad]]="","",'[5]Formulario PPGR1'!#REF!)</f>
        <v/>
      </c>
      <c r="D300" s="394" t="str">
        <f>IF(Tabla1[[#This Row],[Código_Actividad]]="","",'[5]Formulario PPGR1'!#REF!)</f>
        <v/>
      </c>
      <c r="E300" s="394" t="str">
        <f>IF(Tabla1[[#This Row],[Código_Actividad]]="","",'[5]Formulario PPGR1'!#REF!)</f>
        <v/>
      </c>
      <c r="F300" s="394" t="str">
        <f>IF(Tabla1[[#This Row],[Código_Actividad]]="","",'[5]Formulario PPGR1'!#REF!)</f>
        <v/>
      </c>
      <c r="G300" s="395"/>
      <c r="H300" s="396"/>
      <c r="I300" s="397"/>
      <c r="J300" s="395"/>
      <c r="K300" s="398" t="str">
        <f>IFERROR(VLOOKUP(#REF!,#REF!,3,FALSE),"")</f>
        <v/>
      </c>
      <c r="L300" s="398" t="e">
        <f>+Tabla1[[#This Row],[Precio Unitario]]*Tabla1[[#This Row],[Cantidad de Insumos]]</f>
        <v>#VALUE!</v>
      </c>
      <c r="M300" s="399"/>
      <c r="N300" s="396"/>
    </row>
    <row r="301" spans="2:14" s="138" customFormat="1" ht="12.75">
      <c r="B301" s="394" t="str">
        <f>IF(Tabla1[[#This Row],[Código_Actividad]]="","",CONCATENATE(Tabla1[[#This Row],[POA]],".",Tabla1[[#This Row],[SRS]],".",Tabla1[[#This Row],[AREA]],".",Tabla1[[#This Row],[TIPO]]))</f>
        <v/>
      </c>
      <c r="C301" s="394" t="str">
        <f>IF(Tabla1[[#This Row],[Código_Actividad]]="","",'[5]Formulario PPGR1'!#REF!)</f>
        <v/>
      </c>
      <c r="D301" s="394" t="str">
        <f>IF(Tabla1[[#This Row],[Código_Actividad]]="","",'[5]Formulario PPGR1'!#REF!)</f>
        <v/>
      </c>
      <c r="E301" s="394" t="str">
        <f>IF(Tabla1[[#This Row],[Código_Actividad]]="","",'[5]Formulario PPGR1'!#REF!)</f>
        <v/>
      </c>
      <c r="F301" s="394" t="str">
        <f>IF(Tabla1[[#This Row],[Código_Actividad]]="","",'[5]Formulario PPGR1'!#REF!)</f>
        <v/>
      </c>
      <c r="G301" s="395"/>
      <c r="H301" s="396"/>
      <c r="I301" s="397"/>
      <c r="J301" s="395">
        <v>8</v>
      </c>
      <c r="K301" s="398" t="str">
        <f>IFERROR(VLOOKUP(#REF!,#REF!,3,FALSE),"")</f>
        <v/>
      </c>
      <c r="L301" s="398" t="e">
        <f>+Tabla1[[#This Row],[Precio Unitario]]*Tabla1[[#This Row],[Cantidad de Insumos]]</f>
        <v>#VALUE!</v>
      </c>
      <c r="M301" s="399"/>
      <c r="N301" s="396"/>
    </row>
    <row r="302" spans="2:14" s="138" customFormat="1" ht="12.75">
      <c r="B302" s="394" t="str">
        <f>IF(Tabla1[[#This Row],[Código_Actividad]]="","",CONCATENATE(Tabla1[[#This Row],[POA]],".",Tabla1[[#This Row],[SRS]],".",Tabla1[[#This Row],[AREA]],".",Tabla1[[#This Row],[TIPO]]))</f>
        <v/>
      </c>
      <c r="C302" s="394" t="str">
        <f>IF(Tabla1[[#This Row],[Código_Actividad]]="","",'[5]Formulario PPGR1'!#REF!)</f>
        <v/>
      </c>
      <c r="D302" s="394" t="str">
        <f>IF(Tabla1[[#This Row],[Código_Actividad]]="","",'[5]Formulario PPGR1'!#REF!)</f>
        <v/>
      </c>
      <c r="E302" s="394" t="str">
        <f>IF(Tabla1[[#This Row],[Código_Actividad]]="","",'[5]Formulario PPGR1'!#REF!)</f>
        <v/>
      </c>
      <c r="F302" s="394" t="str">
        <f>IF(Tabla1[[#This Row],[Código_Actividad]]="","",'[5]Formulario PPGR1'!#REF!)</f>
        <v/>
      </c>
      <c r="G302" s="395"/>
      <c r="H302" s="396"/>
      <c r="I302" s="397"/>
      <c r="J302" s="395">
        <v>6</v>
      </c>
      <c r="K302" s="398" t="str">
        <f>IFERROR(VLOOKUP(#REF!,#REF!,3,FALSE),"")</f>
        <v/>
      </c>
      <c r="L302" s="398" t="e">
        <f>+Tabla1[[#This Row],[Precio Unitario]]*Tabla1[[#This Row],[Cantidad de Insumos]]</f>
        <v>#VALUE!</v>
      </c>
      <c r="M302" s="399"/>
      <c r="N302" s="396"/>
    </row>
    <row r="303" spans="2:14" s="138" customFormat="1" ht="12.75">
      <c r="B303" s="394" t="str">
        <f>IF(Tabla1[[#This Row],[Código_Actividad]]="","",CONCATENATE(Tabla1[[#This Row],[POA]],".",Tabla1[[#This Row],[SRS]],".",Tabla1[[#This Row],[AREA]],".",Tabla1[[#This Row],[TIPO]]))</f>
        <v/>
      </c>
      <c r="C303" s="394" t="str">
        <f>IF(Tabla1[[#This Row],[Código_Actividad]]="","",'[5]Formulario PPGR1'!#REF!)</f>
        <v/>
      </c>
      <c r="D303" s="394" t="str">
        <f>IF(Tabla1[[#This Row],[Código_Actividad]]="","",'[5]Formulario PPGR1'!#REF!)</f>
        <v/>
      </c>
      <c r="E303" s="394" t="str">
        <f>IF(Tabla1[[#This Row],[Código_Actividad]]="","",'[5]Formulario PPGR1'!#REF!)</f>
        <v/>
      </c>
      <c r="F303" s="394" t="str">
        <f>IF(Tabla1[[#This Row],[Código_Actividad]]="","",'[5]Formulario PPGR1'!#REF!)</f>
        <v/>
      </c>
      <c r="G303" s="395"/>
      <c r="H303" s="396"/>
      <c r="I303" s="397"/>
      <c r="J303" s="395">
        <v>1</v>
      </c>
      <c r="K303" s="398" t="str">
        <f>IFERROR(VLOOKUP(#REF!,#REF!,3,FALSE),"")</f>
        <v/>
      </c>
      <c r="L303" s="398" t="e">
        <f>+Tabla1[[#This Row],[Precio Unitario]]*Tabla1[[#This Row],[Cantidad de Insumos]]</f>
        <v>#VALUE!</v>
      </c>
      <c r="M303" s="399"/>
      <c r="N303" s="396"/>
    </row>
    <row r="304" spans="2:14" s="138" customFormat="1" ht="12.75">
      <c r="B304" s="394" t="str">
        <f>IF(Tabla1[[#This Row],[Código_Actividad]]="","",CONCATENATE(Tabla1[[#This Row],[POA]],".",Tabla1[[#This Row],[SRS]],".",Tabla1[[#This Row],[AREA]],".",Tabla1[[#This Row],[TIPO]]))</f>
        <v/>
      </c>
      <c r="C304" s="394" t="str">
        <f>IF(Tabla1[[#This Row],[Código_Actividad]]="","",'[5]Formulario PPGR1'!#REF!)</f>
        <v/>
      </c>
      <c r="D304" s="394" t="str">
        <f>IF(Tabla1[[#This Row],[Código_Actividad]]="","",'[5]Formulario PPGR1'!#REF!)</f>
        <v/>
      </c>
      <c r="E304" s="394" t="str">
        <f>IF(Tabla1[[#This Row],[Código_Actividad]]="","",'[5]Formulario PPGR1'!#REF!)</f>
        <v/>
      </c>
      <c r="F304" s="394" t="str">
        <f>IF(Tabla1[[#This Row],[Código_Actividad]]="","",'[5]Formulario PPGR1'!#REF!)</f>
        <v/>
      </c>
      <c r="G304" s="395"/>
      <c r="H304" s="396"/>
      <c r="I304" s="397"/>
      <c r="J304" s="395">
        <v>1</v>
      </c>
      <c r="K304" s="398" t="str">
        <f>IFERROR(VLOOKUP(#REF!,#REF!,3,FALSE),"")</f>
        <v/>
      </c>
      <c r="L304" s="398" t="e">
        <f>+Tabla1[[#This Row],[Precio Unitario]]*Tabla1[[#This Row],[Cantidad de Insumos]]</f>
        <v>#VALUE!</v>
      </c>
      <c r="M304" s="399"/>
      <c r="N304" s="396"/>
    </row>
    <row r="305" spans="2:14" s="138" customFormat="1" ht="12.75">
      <c r="B305" s="394" t="str">
        <f>IF(Tabla1[[#This Row],[Código_Actividad]]="","",CONCATENATE(Tabla1[[#This Row],[POA]],".",Tabla1[[#This Row],[SRS]],".",Tabla1[[#This Row],[AREA]],".",Tabla1[[#This Row],[TIPO]]))</f>
        <v/>
      </c>
      <c r="C305" s="394" t="str">
        <f>IF(Tabla1[[#This Row],[Código_Actividad]]="","",'[5]Formulario PPGR1'!#REF!)</f>
        <v/>
      </c>
      <c r="D305" s="394" t="str">
        <f>IF(Tabla1[[#This Row],[Código_Actividad]]="","",'[5]Formulario PPGR1'!#REF!)</f>
        <v/>
      </c>
      <c r="E305" s="394" t="str">
        <f>IF(Tabla1[[#This Row],[Código_Actividad]]="","",'[5]Formulario PPGR1'!#REF!)</f>
        <v/>
      </c>
      <c r="F305" s="394" t="str">
        <f>IF(Tabla1[[#This Row],[Código_Actividad]]="","",'[5]Formulario PPGR1'!#REF!)</f>
        <v/>
      </c>
      <c r="G305" s="395"/>
      <c r="H305" s="396"/>
      <c r="I305" s="397"/>
      <c r="J305" s="395">
        <v>1</v>
      </c>
      <c r="K305" s="398" t="str">
        <f>IFERROR(VLOOKUP(#REF!,#REF!,3,FALSE),"")</f>
        <v/>
      </c>
      <c r="L305" s="398" t="e">
        <f>+Tabla1[[#This Row],[Precio Unitario]]*Tabla1[[#This Row],[Cantidad de Insumos]]</f>
        <v>#VALUE!</v>
      </c>
      <c r="M305" s="399"/>
      <c r="N305" s="396"/>
    </row>
    <row r="306" spans="2:14" s="138" customFormat="1" ht="12.75">
      <c r="B306" s="394" t="str">
        <f>IF(Tabla1[[#This Row],[Código_Actividad]]="","",CONCATENATE(Tabla1[[#This Row],[POA]],".",Tabla1[[#This Row],[SRS]],".",Tabla1[[#This Row],[AREA]],".",Tabla1[[#This Row],[TIPO]]))</f>
        <v/>
      </c>
      <c r="C306" s="394" t="str">
        <f>IF(Tabla1[[#This Row],[Código_Actividad]]="","",'[5]Formulario PPGR1'!#REF!)</f>
        <v/>
      </c>
      <c r="D306" s="394" t="str">
        <f>IF(Tabla1[[#This Row],[Código_Actividad]]="","",'[5]Formulario PPGR1'!#REF!)</f>
        <v/>
      </c>
      <c r="E306" s="394" t="str">
        <f>IF(Tabla1[[#This Row],[Código_Actividad]]="","",'[5]Formulario PPGR1'!#REF!)</f>
        <v/>
      </c>
      <c r="F306" s="394" t="str">
        <f>IF(Tabla1[[#This Row],[Código_Actividad]]="","",'[5]Formulario PPGR1'!#REF!)</f>
        <v/>
      </c>
      <c r="G306" s="395"/>
      <c r="H306" s="396"/>
      <c r="I306" s="397"/>
      <c r="J306" s="395"/>
      <c r="K306" s="398" t="str">
        <f>IFERROR(VLOOKUP(#REF!,#REF!,3,FALSE),"")</f>
        <v/>
      </c>
      <c r="L306" s="398" t="e">
        <f>+Tabla1[[#This Row],[Precio Unitario]]*Tabla1[[#This Row],[Cantidad de Insumos]]</f>
        <v>#VALUE!</v>
      </c>
      <c r="M306" s="399"/>
      <c r="N306" s="396"/>
    </row>
    <row r="307" spans="2:14" s="138" customFormat="1" ht="12.75">
      <c r="B307" s="394" t="str">
        <f>IF(Tabla1[[#This Row],[Código_Actividad]]="","",CONCATENATE(Tabla1[[#This Row],[POA]],".",Tabla1[[#This Row],[SRS]],".",Tabla1[[#This Row],[AREA]],".",Tabla1[[#This Row],[TIPO]]))</f>
        <v/>
      </c>
      <c r="C307" s="394" t="str">
        <f>IF(Tabla1[[#This Row],[Código_Actividad]]="","",'[5]Formulario PPGR1'!#REF!)</f>
        <v/>
      </c>
      <c r="D307" s="394" t="str">
        <f>IF(Tabla1[[#This Row],[Código_Actividad]]="","",'[5]Formulario PPGR1'!#REF!)</f>
        <v/>
      </c>
      <c r="E307" s="394" t="str">
        <f>IF(Tabla1[[#This Row],[Código_Actividad]]="","",'[5]Formulario PPGR1'!#REF!)</f>
        <v/>
      </c>
      <c r="F307" s="394" t="str">
        <f>IF(Tabla1[[#This Row],[Código_Actividad]]="","",'[5]Formulario PPGR1'!#REF!)</f>
        <v/>
      </c>
      <c r="G307" s="395"/>
      <c r="H307" s="396"/>
      <c r="I307" s="397"/>
      <c r="J307" s="395" t="s">
        <v>1293</v>
      </c>
      <c r="K307" s="398" t="str">
        <f>IFERROR(VLOOKUP(#REF!,#REF!,3,FALSE),"")</f>
        <v/>
      </c>
      <c r="L307" s="398" t="e">
        <f>+Tabla1[[#This Row],[Precio Unitario]]*Tabla1[[#This Row],[Cantidad de Insumos]]</f>
        <v>#VALUE!</v>
      </c>
      <c r="M307" s="399"/>
      <c r="N307" s="396"/>
    </row>
    <row r="308" spans="2:14" s="138" customFormat="1" ht="12.75">
      <c r="B308" s="394" t="str">
        <f>IF(Tabla1[[#This Row],[Código_Actividad]]="","",CONCATENATE(Tabla1[[#This Row],[POA]],".",Tabla1[[#This Row],[SRS]],".",Tabla1[[#This Row],[AREA]],".",Tabla1[[#This Row],[TIPO]]))</f>
        <v/>
      </c>
      <c r="C308" s="394" t="str">
        <f>IF(Tabla1[[#This Row],[Código_Actividad]]="","",'[5]Formulario PPGR1'!#REF!)</f>
        <v/>
      </c>
      <c r="D308" s="394" t="str">
        <f>IF(Tabla1[[#This Row],[Código_Actividad]]="","",'[5]Formulario PPGR1'!#REF!)</f>
        <v/>
      </c>
      <c r="E308" s="394" t="str">
        <f>IF(Tabla1[[#This Row],[Código_Actividad]]="","",'[5]Formulario PPGR1'!#REF!)</f>
        <v/>
      </c>
      <c r="F308" s="394" t="str">
        <f>IF(Tabla1[[#This Row],[Código_Actividad]]="","",'[5]Formulario PPGR1'!#REF!)</f>
        <v/>
      </c>
      <c r="G308" s="395"/>
      <c r="H308" s="396"/>
      <c r="I308" s="397"/>
      <c r="J308" s="395"/>
      <c r="K308" s="398" t="str">
        <f>IFERROR(VLOOKUP(#REF!,#REF!,3,FALSE),"")</f>
        <v/>
      </c>
      <c r="L308" s="398" t="e">
        <f>+Tabla1[[#This Row],[Precio Unitario]]*Tabla1[[#This Row],[Cantidad de Insumos]]</f>
        <v>#VALUE!</v>
      </c>
      <c r="M308" s="399"/>
      <c r="N308" s="396"/>
    </row>
    <row r="309" spans="2:14" s="138" customFormat="1" ht="12.75">
      <c r="B309" s="394" t="str">
        <f>IF(Tabla1[[#This Row],[Código_Actividad]]="","",CONCATENATE(Tabla1[[#This Row],[POA]],".",Tabla1[[#This Row],[SRS]],".",Tabla1[[#This Row],[AREA]],".",Tabla1[[#This Row],[TIPO]]))</f>
        <v/>
      </c>
      <c r="C309" s="394" t="str">
        <f>IF(Tabla1[[#This Row],[Código_Actividad]]="","",'[5]Formulario PPGR1'!#REF!)</f>
        <v/>
      </c>
      <c r="D309" s="394" t="str">
        <f>IF(Tabla1[[#This Row],[Código_Actividad]]="","",'[5]Formulario PPGR1'!#REF!)</f>
        <v/>
      </c>
      <c r="E309" s="394" t="str">
        <f>IF(Tabla1[[#This Row],[Código_Actividad]]="","",'[5]Formulario PPGR1'!#REF!)</f>
        <v/>
      </c>
      <c r="F309" s="394" t="str">
        <f>IF(Tabla1[[#This Row],[Código_Actividad]]="","",'[5]Formulario PPGR1'!#REF!)</f>
        <v/>
      </c>
      <c r="G309" s="395"/>
      <c r="H309" s="396"/>
      <c r="I309" s="397"/>
      <c r="J309" s="395">
        <v>4</v>
      </c>
      <c r="K309" s="398" t="str">
        <f>IFERROR(VLOOKUP(#REF!,#REF!,3,FALSE),"")</f>
        <v/>
      </c>
      <c r="L309" s="398" t="e">
        <f>+Tabla1[[#This Row],[Precio Unitario]]*Tabla1[[#This Row],[Cantidad de Insumos]]</f>
        <v>#VALUE!</v>
      </c>
      <c r="M309" s="399"/>
      <c r="N309" s="396"/>
    </row>
    <row r="310" spans="2:14" s="138" customFormat="1" ht="12.75">
      <c r="B310" s="394" t="str">
        <f>IF(Tabla1[[#This Row],[Código_Actividad]]="","",CONCATENATE(Tabla1[[#This Row],[POA]],".",Tabla1[[#This Row],[SRS]],".",Tabla1[[#This Row],[AREA]],".",Tabla1[[#This Row],[TIPO]]))</f>
        <v/>
      </c>
      <c r="C310" s="394" t="str">
        <f>IF(Tabla1[[#This Row],[Código_Actividad]]="","",'[5]Formulario PPGR1'!#REF!)</f>
        <v/>
      </c>
      <c r="D310" s="394" t="str">
        <f>IF(Tabla1[[#This Row],[Código_Actividad]]="","",'[5]Formulario PPGR1'!#REF!)</f>
        <v/>
      </c>
      <c r="E310" s="394" t="str">
        <f>IF(Tabla1[[#This Row],[Código_Actividad]]="","",'[5]Formulario PPGR1'!#REF!)</f>
        <v/>
      </c>
      <c r="F310" s="394" t="str">
        <f>IF(Tabla1[[#This Row],[Código_Actividad]]="","",'[5]Formulario PPGR1'!#REF!)</f>
        <v/>
      </c>
      <c r="G310" s="395"/>
      <c r="H310" s="396"/>
      <c r="I310" s="397"/>
      <c r="J310" s="395">
        <v>10</v>
      </c>
      <c r="K310" s="398" t="str">
        <f>IFERROR(VLOOKUP(#REF!,#REF!,3,FALSE),"")</f>
        <v/>
      </c>
      <c r="L310" s="398" t="e">
        <f>+Tabla1[[#This Row],[Precio Unitario]]*Tabla1[[#This Row],[Cantidad de Insumos]]</f>
        <v>#VALUE!</v>
      </c>
      <c r="M310" s="399"/>
      <c r="N310" s="396"/>
    </row>
    <row r="311" spans="2:14" s="138" customFormat="1" ht="12.75">
      <c r="B311" s="394" t="str">
        <f>IF(Tabla1[[#This Row],[Código_Actividad]]="","",CONCATENATE(Tabla1[[#This Row],[POA]],".",Tabla1[[#This Row],[SRS]],".",Tabla1[[#This Row],[AREA]],".",Tabla1[[#This Row],[TIPO]]))</f>
        <v/>
      </c>
      <c r="C311" s="394" t="str">
        <f>IF(Tabla1[[#This Row],[Código_Actividad]]="","",'[5]Formulario PPGR1'!#REF!)</f>
        <v/>
      </c>
      <c r="D311" s="394" t="str">
        <f>IF(Tabla1[[#This Row],[Código_Actividad]]="","",'[5]Formulario PPGR1'!#REF!)</f>
        <v/>
      </c>
      <c r="E311" s="394" t="str">
        <f>IF(Tabla1[[#This Row],[Código_Actividad]]="","",'[5]Formulario PPGR1'!#REF!)</f>
        <v/>
      </c>
      <c r="F311" s="394" t="str">
        <f>IF(Tabla1[[#This Row],[Código_Actividad]]="","",'[5]Formulario PPGR1'!#REF!)</f>
        <v/>
      </c>
      <c r="G311" s="395"/>
      <c r="H311" s="396"/>
      <c r="I311" s="397"/>
      <c r="J311" s="395">
        <v>20</v>
      </c>
      <c r="K311" s="398" t="str">
        <f>IFERROR(VLOOKUP(#REF!,#REF!,3,FALSE),"")</f>
        <v/>
      </c>
      <c r="L311" s="398" t="e">
        <f>+Tabla1[[#This Row],[Precio Unitario]]*Tabla1[[#This Row],[Cantidad de Insumos]]</f>
        <v>#VALUE!</v>
      </c>
      <c r="M311" s="399"/>
      <c r="N311" s="396"/>
    </row>
    <row r="312" spans="2:14" s="138" customFormat="1" ht="12.75">
      <c r="B312" s="394" t="str">
        <f>IF(Tabla1[[#This Row],[Código_Actividad]]="","",CONCATENATE(Tabla1[[#This Row],[POA]],".",Tabla1[[#This Row],[SRS]],".",Tabla1[[#This Row],[AREA]],".",Tabla1[[#This Row],[TIPO]]))</f>
        <v/>
      </c>
      <c r="C312" s="394" t="str">
        <f>IF(Tabla1[[#This Row],[Código_Actividad]]="","",'[5]Formulario PPGR1'!#REF!)</f>
        <v/>
      </c>
      <c r="D312" s="394" t="str">
        <f>IF(Tabla1[[#This Row],[Código_Actividad]]="","",'[5]Formulario PPGR1'!#REF!)</f>
        <v/>
      </c>
      <c r="E312" s="394" t="str">
        <f>IF(Tabla1[[#This Row],[Código_Actividad]]="","",'[5]Formulario PPGR1'!#REF!)</f>
        <v/>
      </c>
      <c r="F312" s="394" t="str">
        <f>IF(Tabla1[[#This Row],[Código_Actividad]]="","",'[5]Formulario PPGR1'!#REF!)</f>
        <v/>
      </c>
      <c r="G312" s="395"/>
      <c r="H312" s="396"/>
      <c r="I312" s="397"/>
      <c r="J312" s="395" t="s">
        <v>1294</v>
      </c>
      <c r="K312" s="398" t="str">
        <f>IFERROR(VLOOKUP(#REF!,#REF!,3,FALSE),"")</f>
        <v/>
      </c>
      <c r="L312" s="398" t="e">
        <f>+Tabla1[[#This Row],[Precio Unitario]]*Tabla1[[#This Row],[Cantidad de Insumos]]</f>
        <v>#VALUE!</v>
      </c>
      <c r="M312" s="399"/>
      <c r="N312" s="396"/>
    </row>
    <row r="313" spans="2:14" s="138" customFormat="1" ht="12.75">
      <c r="B313" s="394" t="str">
        <f>IF(Tabla1[[#This Row],[Código_Actividad]]="","",CONCATENATE(Tabla1[[#This Row],[POA]],".",Tabla1[[#This Row],[SRS]],".",Tabla1[[#This Row],[AREA]],".",Tabla1[[#This Row],[TIPO]]))</f>
        <v/>
      </c>
      <c r="C313" s="394" t="str">
        <f>IF(Tabla1[[#This Row],[Código_Actividad]]="","",'[5]Formulario PPGR1'!#REF!)</f>
        <v/>
      </c>
      <c r="D313" s="394" t="str">
        <f>IF(Tabla1[[#This Row],[Código_Actividad]]="","",'[5]Formulario PPGR1'!#REF!)</f>
        <v/>
      </c>
      <c r="E313" s="394" t="str">
        <f>IF(Tabla1[[#This Row],[Código_Actividad]]="","",'[5]Formulario PPGR1'!#REF!)</f>
        <v/>
      </c>
      <c r="F313" s="394" t="str">
        <f>IF(Tabla1[[#This Row],[Código_Actividad]]="","",'[5]Formulario PPGR1'!#REF!)</f>
        <v/>
      </c>
      <c r="G313" s="395"/>
      <c r="H313" s="396"/>
      <c r="I313" s="397"/>
      <c r="J313" s="395" t="s">
        <v>1293</v>
      </c>
      <c r="K313" s="398" t="str">
        <f>IFERROR(VLOOKUP(#REF!,#REF!,3,FALSE),"")</f>
        <v/>
      </c>
      <c r="L313" s="398" t="e">
        <f>+Tabla1[[#This Row],[Precio Unitario]]*Tabla1[[#This Row],[Cantidad de Insumos]]</f>
        <v>#VALUE!</v>
      </c>
      <c r="M313" s="399"/>
      <c r="N313" s="396"/>
    </row>
    <row r="314" spans="2:14" s="138" customFormat="1" ht="12.75">
      <c r="B314" s="394" t="str">
        <f>IF(Tabla1[[#This Row],[Código_Actividad]]="","",CONCATENATE(Tabla1[[#This Row],[POA]],".",Tabla1[[#This Row],[SRS]],".",Tabla1[[#This Row],[AREA]],".",Tabla1[[#This Row],[TIPO]]))</f>
        <v/>
      </c>
      <c r="C314" s="394" t="str">
        <f>IF(Tabla1[[#This Row],[Código_Actividad]]="","",'[5]Formulario PPGR1'!#REF!)</f>
        <v/>
      </c>
      <c r="D314" s="394" t="str">
        <f>IF(Tabla1[[#This Row],[Código_Actividad]]="","",'[5]Formulario PPGR1'!#REF!)</f>
        <v/>
      </c>
      <c r="E314" s="394" t="str">
        <f>IF(Tabla1[[#This Row],[Código_Actividad]]="","",'[5]Formulario PPGR1'!#REF!)</f>
        <v/>
      </c>
      <c r="F314" s="394" t="str">
        <f>IF(Tabla1[[#This Row],[Código_Actividad]]="","",'[5]Formulario PPGR1'!#REF!)</f>
        <v/>
      </c>
      <c r="G314" s="395"/>
      <c r="H314" s="396"/>
      <c r="I314" s="397"/>
      <c r="J314" s="395">
        <v>1</v>
      </c>
      <c r="K314" s="398" t="str">
        <f>IFERROR(VLOOKUP(#REF!,#REF!,3,FALSE),"")</f>
        <v/>
      </c>
      <c r="L314" s="398" t="e">
        <f>+Tabla1[[#This Row],[Precio Unitario]]*Tabla1[[#This Row],[Cantidad de Insumos]]</f>
        <v>#VALUE!</v>
      </c>
      <c r="M314" s="399"/>
      <c r="N314" s="396"/>
    </row>
    <row r="315" spans="2:14" s="138" customFormat="1" ht="12.75">
      <c r="B315" s="394" t="str">
        <f>IF(Tabla1[[#This Row],[Código_Actividad]]="","",CONCATENATE(Tabla1[[#This Row],[POA]],".",Tabla1[[#This Row],[SRS]],".",Tabla1[[#This Row],[AREA]],".",Tabla1[[#This Row],[TIPO]]))</f>
        <v/>
      </c>
      <c r="C315" s="394" t="str">
        <f>IF(Tabla1[[#This Row],[Código_Actividad]]="","",'[5]Formulario PPGR1'!#REF!)</f>
        <v/>
      </c>
      <c r="D315" s="394" t="str">
        <f>IF(Tabla1[[#This Row],[Código_Actividad]]="","",'[5]Formulario PPGR1'!#REF!)</f>
        <v/>
      </c>
      <c r="E315" s="394" t="str">
        <f>IF(Tabla1[[#This Row],[Código_Actividad]]="","",'[5]Formulario PPGR1'!#REF!)</f>
        <v/>
      </c>
      <c r="F315" s="394" t="str">
        <f>IF(Tabla1[[#This Row],[Código_Actividad]]="","",'[5]Formulario PPGR1'!#REF!)</f>
        <v/>
      </c>
      <c r="G315" s="395"/>
      <c r="H315" s="396"/>
      <c r="I315" s="397"/>
      <c r="J315" s="395">
        <v>4</v>
      </c>
      <c r="K315" s="398" t="str">
        <f>IFERROR(VLOOKUP(#REF!,#REF!,3,FALSE),"")</f>
        <v/>
      </c>
      <c r="L315" s="398" t="e">
        <f>+Tabla1[[#This Row],[Precio Unitario]]*Tabla1[[#This Row],[Cantidad de Insumos]]</f>
        <v>#VALUE!</v>
      </c>
      <c r="M315" s="399"/>
      <c r="N315" s="396"/>
    </row>
    <row r="316" spans="2:14" s="138" customFormat="1" ht="12.75">
      <c r="B316" s="394" t="str">
        <f>IF(Tabla1[[#This Row],[Código_Actividad]]="","",CONCATENATE(Tabla1[[#This Row],[POA]],".",Tabla1[[#This Row],[SRS]],".",Tabla1[[#This Row],[AREA]],".",Tabla1[[#This Row],[TIPO]]))</f>
        <v/>
      </c>
      <c r="C316" s="394" t="str">
        <f>IF(Tabla1[[#This Row],[Código_Actividad]]="","",'[5]Formulario PPGR1'!#REF!)</f>
        <v/>
      </c>
      <c r="D316" s="394" t="str">
        <f>IF(Tabla1[[#This Row],[Código_Actividad]]="","",'[5]Formulario PPGR1'!#REF!)</f>
        <v/>
      </c>
      <c r="E316" s="394" t="str">
        <f>IF(Tabla1[[#This Row],[Código_Actividad]]="","",'[5]Formulario PPGR1'!#REF!)</f>
        <v/>
      </c>
      <c r="F316" s="394" t="str">
        <f>IF(Tabla1[[#This Row],[Código_Actividad]]="","",'[5]Formulario PPGR1'!#REF!)</f>
        <v/>
      </c>
      <c r="G316" s="395"/>
      <c r="H316" s="396"/>
      <c r="I316" s="397"/>
      <c r="J316" s="395"/>
      <c r="K316" s="398" t="str">
        <f>IFERROR(VLOOKUP(#REF!,#REF!,3,FALSE),"")</f>
        <v/>
      </c>
      <c r="L316" s="398" t="e">
        <f>+Tabla1[[#This Row],[Precio Unitario]]*Tabla1[[#This Row],[Cantidad de Insumos]]</f>
        <v>#VALUE!</v>
      </c>
      <c r="M316" s="399"/>
      <c r="N316" s="396"/>
    </row>
    <row r="317" spans="2:14" s="138" customFormat="1" ht="12.75">
      <c r="B317" s="394" t="str">
        <f>IF(Tabla1[[#This Row],[Código_Actividad]]="","",CONCATENATE(Tabla1[[#This Row],[POA]],".",Tabla1[[#This Row],[SRS]],".",Tabla1[[#This Row],[AREA]],".",Tabla1[[#This Row],[TIPO]]))</f>
        <v/>
      </c>
      <c r="C317" s="394" t="str">
        <f>IF(Tabla1[[#This Row],[Código_Actividad]]="","",'[5]Formulario PPGR1'!#REF!)</f>
        <v/>
      </c>
      <c r="D317" s="394" t="str">
        <f>IF(Tabla1[[#This Row],[Código_Actividad]]="","",'[5]Formulario PPGR1'!#REF!)</f>
        <v/>
      </c>
      <c r="E317" s="394" t="str">
        <f>IF(Tabla1[[#This Row],[Código_Actividad]]="","",'[5]Formulario PPGR1'!#REF!)</f>
        <v/>
      </c>
      <c r="F317" s="394" t="str">
        <f>IF(Tabla1[[#This Row],[Código_Actividad]]="","",'[5]Formulario PPGR1'!#REF!)</f>
        <v/>
      </c>
      <c r="G317" s="395"/>
      <c r="H317" s="396"/>
      <c r="I317" s="397"/>
      <c r="J317" s="395">
        <v>4</v>
      </c>
      <c r="K317" s="398" t="str">
        <f>IFERROR(VLOOKUP(#REF!,#REF!,3,FALSE),"")</f>
        <v/>
      </c>
      <c r="L317" s="398" t="e">
        <f>+Tabla1[[#This Row],[Precio Unitario]]*Tabla1[[#This Row],[Cantidad de Insumos]]</f>
        <v>#VALUE!</v>
      </c>
      <c r="M317" s="399"/>
      <c r="N317" s="396"/>
    </row>
    <row r="318" spans="2:14" s="138" customFormat="1" ht="12.75">
      <c r="B318" s="394" t="str">
        <f>IF(Tabla1[[#This Row],[Código_Actividad]]="","",CONCATENATE(Tabla1[[#This Row],[POA]],".",Tabla1[[#This Row],[SRS]],".",Tabla1[[#This Row],[AREA]],".",Tabla1[[#This Row],[TIPO]]))</f>
        <v/>
      </c>
      <c r="C318" s="394" t="str">
        <f>IF(Tabla1[[#This Row],[Código_Actividad]]="","",'[5]Formulario PPGR1'!#REF!)</f>
        <v/>
      </c>
      <c r="D318" s="394" t="str">
        <f>IF(Tabla1[[#This Row],[Código_Actividad]]="","",'[5]Formulario PPGR1'!#REF!)</f>
        <v/>
      </c>
      <c r="E318" s="394" t="str">
        <f>IF(Tabla1[[#This Row],[Código_Actividad]]="","",'[5]Formulario PPGR1'!#REF!)</f>
        <v/>
      </c>
      <c r="F318" s="394" t="str">
        <f>IF(Tabla1[[#This Row],[Código_Actividad]]="","",'[5]Formulario PPGR1'!#REF!)</f>
        <v/>
      </c>
      <c r="G318" s="395"/>
      <c r="H318" s="396"/>
      <c r="I318" s="397"/>
      <c r="J318" s="395">
        <v>1</v>
      </c>
      <c r="K318" s="398" t="str">
        <f>IFERROR(VLOOKUP(#REF!,#REF!,3,FALSE),"")</f>
        <v/>
      </c>
      <c r="L318" s="398" t="e">
        <f>+Tabla1[[#This Row],[Precio Unitario]]*Tabla1[[#This Row],[Cantidad de Insumos]]</f>
        <v>#VALUE!</v>
      </c>
      <c r="M318" s="399"/>
      <c r="N318" s="396"/>
    </row>
    <row r="319" spans="2:14" s="138" customFormat="1" ht="12.75">
      <c r="B319" s="394" t="str">
        <f>IF(Tabla1[[#This Row],[Código_Actividad]]="","",CONCATENATE(Tabla1[[#This Row],[POA]],".",Tabla1[[#This Row],[SRS]],".",Tabla1[[#This Row],[AREA]],".",Tabla1[[#This Row],[TIPO]]))</f>
        <v/>
      </c>
      <c r="C319" s="394" t="str">
        <f>IF(Tabla1[[#This Row],[Código_Actividad]]="","",'[5]Formulario PPGR1'!#REF!)</f>
        <v/>
      </c>
      <c r="D319" s="394" t="str">
        <f>IF(Tabla1[[#This Row],[Código_Actividad]]="","",'[5]Formulario PPGR1'!#REF!)</f>
        <v/>
      </c>
      <c r="E319" s="394" t="str">
        <f>IF(Tabla1[[#This Row],[Código_Actividad]]="","",'[5]Formulario PPGR1'!#REF!)</f>
        <v/>
      </c>
      <c r="F319" s="394" t="str">
        <f>IF(Tabla1[[#This Row],[Código_Actividad]]="","",'[5]Formulario PPGR1'!#REF!)</f>
        <v/>
      </c>
      <c r="G319" s="395"/>
      <c r="H319" s="396"/>
      <c r="I319" s="397"/>
      <c r="J319" s="395">
        <v>3</v>
      </c>
      <c r="K319" s="398" t="str">
        <f>IFERROR(VLOOKUP(#REF!,#REF!,3,FALSE),"")</f>
        <v/>
      </c>
      <c r="L319" s="398" t="e">
        <f>+Tabla1[[#This Row],[Precio Unitario]]*Tabla1[[#This Row],[Cantidad de Insumos]]</f>
        <v>#VALUE!</v>
      </c>
      <c r="M319" s="399"/>
      <c r="N319" s="396"/>
    </row>
    <row r="320" spans="2:14" s="138" customFormat="1" ht="12.75">
      <c r="B320" s="394" t="str">
        <f>IF(Tabla1[[#This Row],[Código_Actividad]]="","",CONCATENATE(Tabla1[[#This Row],[POA]],".",Tabla1[[#This Row],[SRS]],".",Tabla1[[#This Row],[AREA]],".",Tabla1[[#This Row],[TIPO]]))</f>
        <v/>
      </c>
      <c r="C320" s="394" t="str">
        <f>IF(Tabla1[[#This Row],[Código_Actividad]]="","",'[5]Formulario PPGR1'!#REF!)</f>
        <v/>
      </c>
      <c r="D320" s="394" t="str">
        <f>IF(Tabla1[[#This Row],[Código_Actividad]]="","",'[5]Formulario PPGR1'!#REF!)</f>
        <v/>
      </c>
      <c r="E320" s="394" t="str">
        <f>IF(Tabla1[[#This Row],[Código_Actividad]]="","",'[5]Formulario PPGR1'!#REF!)</f>
        <v/>
      </c>
      <c r="F320" s="394" t="str">
        <f>IF(Tabla1[[#This Row],[Código_Actividad]]="","",'[5]Formulario PPGR1'!#REF!)</f>
        <v/>
      </c>
      <c r="G320" s="395"/>
      <c r="H320" s="396"/>
      <c r="I320" s="397"/>
      <c r="J320" s="395">
        <v>1</v>
      </c>
      <c r="K320" s="398" t="str">
        <f>IFERROR(VLOOKUP(#REF!,#REF!,3,FALSE),"")</f>
        <v/>
      </c>
      <c r="L320" s="398" t="e">
        <f>+Tabla1[[#This Row],[Precio Unitario]]*Tabla1[[#This Row],[Cantidad de Insumos]]</f>
        <v>#VALUE!</v>
      </c>
      <c r="M320" s="399"/>
      <c r="N320" s="396"/>
    </row>
    <row r="321" spans="2:14" s="138" customFormat="1" ht="12.75">
      <c r="B321" s="394" t="str">
        <f>IF(Tabla1[[#This Row],[Código_Actividad]]="","",CONCATENATE(Tabla1[[#This Row],[POA]],".",Tabla1[[#This Row],[SRS]],".",Tabla1[[#This Row],[AREA]],".",Tabla1[[#This Row],[TIPO]]))</f>
        <v/>
      </c>
      <c r="C321" s="394" t="str">
        <f>IF(Tabla1[[#This Row],[Código_Actividad]]="","",'[5]Formulario PPGR1'!#REF!)</f>
        <v/>
      </c>
      <c r="D321" s="394" t="str">
        <f>IF(Tabla1[[#This Row],[Código_Actividad]]="","",'[5]Formulario PPGR1'!#REF!)</f>
        <v/>
      </c>
      <c r="E321" s="394" t="str">
        <f>IF(Tabla1[[#This Row],[Código_Actividad]]="","",'[5]Formulario PPGR1'!#REF!)</f>
        <v/>
      </c>
      <c r="F321" s="394" t="str">
        <f>IF(Tabla1[[#This Row],[Código_Actividad]]="","",'[5]Formulario PPGR1'!#REF!)</f>
        <v/>
      </c>
      <c r="G321" s="395"/>
      <c r="H321" s="396"/>
      <c r="I321" s="397"/>
      <c r="J321" s="395"/>
      <c r="K321" s="398" t="str">
        <f>IFERROR(VLOOKUP(#REF!,#REF!,3,FALSE),"")</f>
        <v/>
      </c>
      <c r="L321" s="398" t="e">
        <f>+Tabla1[[#This Row],[Precio Unitario]]*Tabla1[[#This Row],[Cantidad de Insumos]]</f>
        <v>#VALUE!</v>
      </c>
      <c r="M321" s="399"/>
      <c r="N321" s="396"/>
    </row>
    <row r="322" spans="2:14" s="138" customFormat="1" ht="12.75">
      <c r="B322" s="394" t="str">
        <f>IF(Tabla1[[#This Row],[Código_Actividad]]="","",CONCATENATE(Tabla1[[#This Row],[POA]],".",Tabla1[[#This Row],[SRS]],".",Tabla1[[#This Row],[AREA]],".",Tabla1[[#This Row],[TIPO]]))</f>
        <v/>
      </c>
      <c r="C322" s="394" t="str">
        <f>IF(Tabla1[[#This Row],[Código_Actividad]]="","",'[5]Formulario PPGR1'!#REF!)</f>
        <v/>
      </c>
      <c r="D322" s="394" t="str">
        <f>IF(Tabla1[[#This Row],[Código_Actividad]]="","",'[5]Formulario PPGR1'!#REF!)</f>
        <v/>
      </c>
      <c r="E322" s="394" t="str">
        <f>IF(Tabla1[[#This Row],[Código_Actividad]]="","",'[5]Formulario PPGR1'!#REF!)</f>
        <v/>
      </c>
      <c r="F322" s="394" t="str">
        <f>IF(Tabla1[[#This Row],[Código_Actividad]]="","",'[5]Formulario PPGR1'!#REF!)</f>
        <v/>
      </c>
      <c r="G322" s="395"/>
      <c r="H322" s="396"/>
      <c r="I322" s="397"/>
      <c r="J322" s="395">
        <v>1</v>
      </c>
      <c r="K322" s="398" t="str">
        <f>IFERROR(VLOOKUP(#REF!,#REF!,3,FALSE),"")</f>
        <v/>
      </c>
      <c r="L322" s="398" t="e">
        <f>+Tabla1[[#This Row],[Precio Unitario]]*Tabla1[[#This Row],[Cantidad de Insumos]]</f>
        <v>#VALUE!</v>
      </c>
      <c r="M322" s="399"/>
      <c r="N322" s="396"/>
    </row>
    <row r="323" spans="2:14" s="138" customFormat="1" ht="12.75">
      <c r="B323" s="394" t="str">
        <f>IF(Tabla1[[#This Row],[Código_Actividad]]="","",CONCATENATE(Tabla1[[#This Row],[POA]],".",Tabla1[[#This Row],[SRS]],".",Tabla1[[#This Row],[AREA]],".",Tabla1[[#This Row],[TIPO]]))</f>
        <v/>
      </c>
      <c r="C323" s="394" t="str">
        <f>IF(Tabla1[[#This Row],[Código_Actividad]]="","",'[5]Formulario PPGR1'!#REF!)</f>
        <v/>
      </c>
      <c r="D323" s="394" t="str">
        <f>IF(Tabla1[[#This Row],[Código_Actividad]]="","",'[5]Formulario PPGR1'!#REF!)</f>
        <v/>
      </c>
      <c r="E323" s="394" t="str">
        <f>IF(Tabla1[[#This Row],[Código_Actividad]]="","",'[5]Formulario PPGR1'!#REF!)</f>
        <v/>
      </c>
      <c r="F323" s="394" t="str">
        <f>IF(Tabla1[[#This Row],[Código_Actividad]]="","",'[5]Formulario PPGR1'!#REF!)</f>
        <v/>
      </c>
      <c r="G323" s="395"/>
      <c r="H323" s="396"/>
      <c r="I323" s="397"/>
      <c r="J323" s="395">
        <v>4</v>
      </c>
      <c r="K323" s="398" t="str">
        <f>IFERROR(VLOOKUP(#REF!,#REF!,3,FALSE),"")</f>
        <v/>
      </c>
      <c r="L323" s="398" t="e">
        <f>+Tabla1[[#This Row],[Precio Unitario]]*Tabla1[[#This Row],[Cantidad de Insumos]]</f>
        <v>#VALUE!</v>
      </c>
      <c r="M323" s="399"/>
      <c r="N323" s="396"/>
    </row>
    <row r="324" spans="2:14" s="138" customFormat="1" ht="12.75">
      <c r="B324" s="394" t="str">
        <f>IF(Tabla1[[#This Row],[Código_Actividad]]="","",CONCATENATE(Tabla1[[#This Row],[POA]],".",Tabla1[[#This Row],[SRS]],".",Tabla1[[#This Row],[AREA]],".",Tabla1[[#This Row],[TIPO]]))</f>
        <v/>
      </c>
      <c r="C324" s="394" t="str">
        <f>IF(Tabla1[[#This Row],[Código_Actividad]]="","",'[5]Formulario PPGR1'!#REF!)</f>
        <v/>
      </c>
      <c r="D324" s="394" t="str">
        <f>IF(Tabla1[[#This Row],[Código_Actividad]]="","",'[5]Formulario PPGR1'!#REF!)</f>
        <v/>
      </c>
      <c r="E324" s="394" t="str">
        <f>IF(Tabla1[[#This Row],[Código_Actividad]]="","",'[5]Formulario PPGR1'!#REF!)</f>
        <v/>
      </c>
      <c r="F324" s="394" t="str">
        <f>IF(Tabla1[[#This Row],[Código_Actividad]]="","",'[5]Formulario PPGR1'!#REF!)</f>
        <v/>
      </c>
      <c r="G324" s="395"/>
      <c r="H324" s="396"/>
      <c r="I324" s="397"/>
      <c r="J324" s="395">
        <v>2</v>
      </c>
      <c r="K324" s="398" t="str">
        <f>IFERROR(VLOOKUP(#REF!,#REF!,3,FALSE),"")</f>
        <v/>
      </c>
      <c r="L324" s="398" t="e">
        <f>+Tabla1[[#This Row],[Precio Unitario]]*Tabla1[[#This Row],[Cantidad de Insumos]]</f>
        <v>#VALUE!</v>
      </c>
      <c r="M324" s="399"/>
      <c r="N324" s="396"/>
    </row>
    <row r="325" spans="2:14" s="138" customFormat="1" ht="12.75">
      <c r="B325" s="394" t="str">
        <f>IF(Tabla1[[#This Row],[Código_Actividad]]="","",CONCATENATE(Tabla1[[#This Row],[POA]],".",Tabla1[[#This Row],[SRS]],".",Tabla1[[#This Row],[AREA]],".",Tabla1[[#This Row],[TIPO]]))</f>
        <v/>
      </c>
      <c r="C325" s="394" t="str">
        <f>IF(Tabla1[[#This Row],[Código_Actividad]]="","",'[5]Formulario PPGR1'!#REF!)</f>
        <v/>
      </c>
      <c r="D325" s="394" t="str">
        <f>IF(Tabla1[[#This Row],[Código_Actividad]]="","",'[5]Formulario PPGR1'!#REF!)</f>
        <v/>
      </c>
      <c r="E325" s="394" t="str">
        <f>IF(Tabla1[[#This Row],[Código_Actividad]]="","",'[5]Formulario PPGR1'!#REF!)</f>
        <v/>
      </c>
      <c r="F325" s="394" t="str">
        <f>IF(Tabla1[[#This Row],[Código_Actividad]]="","",'[5]Formulario PPGR1'!#REF!)</f>
        <v/>
      </c>
      <c r="G325" s="395"/>
      <c r="H325" s="396"/>
      <c r="I325" s="397"/>
      <c r="J325" s="395">
        <v>1</v>
      </c>
      <c r="K325" s="398" t="str">
        <f>IFERROR(VLOOKUP(#REF!,#REF!,3,FALSE),"")</f>
        <v/>
      </c>
      <c r="L325" s="398" t="e">
        <f>+Tabla1[[#This Row],[Precio Unitario]]*Tabla1[[#This Row],[Cantidad de Insumos]]</f>
        <v>#VALUE!</v>
      </c>
      <c r="M325" s="399"/>
      <c r="N325" s="396"/>
    </row>
    <row r="326" spans="2:14" s="138" customFormat="1" ht="12.75">
      <c r="B326" s="394" t="str">
        <f>IF(Tabla1[[#This Row],[Código_Actividad]]="","",CONCATENATE(Tabla1[[#This Row],[POA]],".",Tabla1[[#This Row],[SRS]],".",Tabla1[[#This Row],[AREA]],".",Tabla1[[#This Row],[TIPO]]))</f>
        <v/>
      </c>
      <c r="C326" s="394" t="str">
        <f>IF(Tabla1[[#This Row],[Código_Actividad]]="","",'[5]Formulario PPGR1'!#REF!)</f>
        <v/>
      </c>
      <c r="D326" s="394" t="str">
        <f>IF(Tabla1[[#This Row],[Código_Actividad]]="","",'[5]Formulario PPGR1'!#REF!)</f>
        <v/>
      </c>
      <c r="E326" s="394" t="str">
        <f>IF(Tabla1[[#This Row],[Código_Actividad]]="","",'[5]Formulario PPGR1'!#REF!)</f>
        <v/>
      </c>
      <c r="F326" s="394" t="str">
        <f>IF(Tabla1[[#This Row],[Código_Actividad]]="","",'[5]Formulario PPGR1'!#REF!)</f>
        <v/>
      </c>
      <c r="G326" s="395"/>
      <c r="H326" s="396"/>
      <c r="I326" s="397"/>
      <c r="J326" s="395"/>
      <c r="K326" s="398" t="str">
        <f>IFERROR(VLOOKUP(#REF!,#REF!,3,FALSE),"")</f>
        <v/>
      </c>
      <c r="L326" s="398" t="e">
        <f>+Tabla1[[#This Row],[Precio Unitario]]*Tabla1[[#This Row],[Cantidad de Insumos]]</f>
        <v>#VALUE!</v>
      </c>
      <c r="M326" s="399"/>
      <c r="N326" s="396"/>
    </row>
    <row r="327" spans="2:14" s="138" customFormat="1" ht="12.75">
      <c r="B327" s="394" t="str">
        <f>IF(Tabla1[[#This Row],[Código_Actividad]]="","",CONCATENATE(Tabla1[[#This Row],[POA]],".",Tabla1[[#This Row],[SRS]],".",Tabla1[[#This Row],[AREA]],".",Tabla1[[#This Row],[TIPO]]))</f>
        <v/>
      </c>
      <c r="C327" s="394" t="str">
        <f>IF(Tabla1[[#This Row],[Código_Actividad]]="","",'[5]Formulario PPGR1'!#REF!)</f>
        <v/>
      </c>
      <c r="D327" s="394" t="str">
        <f>IF(Tabla1[[#This Row],[Código_Actividad]]="","",'[5]Formulario PPGR1'!#REF!)</f>
        <v/>
      </c>
      <c r="E327" s="394" t="str">
        <f>IF(Tabla1[[#This Row],[Código_Actividad]]="","",'[5]Formulario PPGR1'!#REF!)</f>
        <v/>
      </c>
      <c r="F327" s="394" t="str">
        <f>IF(Tabla1[[#This Row],[Código_Actividad]]="","",'[5]Formulario PPGR1'!#REF!)</f>
        <v/>
      </c>
      <c r="G327" s="395"/>
      <c r="H327" s="396"/>
      <c r="I327" s="397"/>
      <c r="J327" s="395">
        <v>1</v>
      </c>
      <c r="K327" s="398" t="str">
        <f>IFERROR(VLOOKUP(#REF!,#REF!,3,FALSE),"")</f>
        <v/>
      </c>
      <c r="L327" s="398" t="e">
        <f>+Tabla1[[#This Row],[Precio Unitario]]*Tabla1[[#This Row],[Cantidad de Insumos]]</f>
        <v>#VALUE!</v>
      </c>
      <c r="M327" s="399"/>
      <c r="N327" s="396"/>
    </row>
    <row r="328" spans="2:14" s="138" customFormat="1" ht="12.75">
      <c r="B328" s="394" t="str">
        <f>IF(Tabla1[[#This Row],[Código_Actividad]]="","",CONCATENATE(Tabla1[[#This Row],[POA]],".",Tabla1[[#This Row],[SRS]],".",Tabla1[[#This Row],[AREA]],".",Tabla1[[#This Row],[TIPO]]))</f>
        <v/>
      </c>
      <c r="C328" s="394" t="str">
        <f>IF(Tabla1[[#This Row],[Código_Actividad]]="","",'[5]Formulario PPGR1'!#REF!)</f>
        <v/>
      </c>
      <c r="D328" s="394" t="str">
        <f>IF(Tabla1[[#This Row],[Código_Actividad]]="","",'[5]Formulario PPGR1'!#REF!)</f>
        <v/>
      </c>
      <c r="E328" s="394" t="str">
        <f>IF(Tabla1[[#This Row],[Código_Actividad]]="","",'[5]Formulario PPGR1'!#REF!)</f>
        <v/>
      </c>
      <c r="F328" s="394" t="str">
        <f>IF(Tabla1[[#This Row],[Código_Actividad]]="","",'[5]Formulario PPGR1'!#REF!)</f>
        <v/>
      </c>
      <c r="G328" s="395"/>
      <c r="H328" s="396"/>
      <c r="I328" s="397"/>
      <c r="J328" s="395">
        <v>4</v>
      </c>
      <c r="K328" s="398" t="str">
        <f>IFERROR(VLOOKUP(#REF!,#REF!,3,FALSE),"")</f>
        <v/>
      </c>
      <c r="L328" s="398" t="e">
        <f>+Tabla1[[#This Row],[Precio Unitario]]*Tabla1[[#This Row],[Cantidad de Insumos]]</f>
        <v>#VALUE!</v>
      </c>
      <c r="M328" s="399"/>
      <c r="N328" s="396"/>
    </row>
    <row r="329" spans="2:14" s="138" customFormat="1" ht="12.75">
      <c r="B329" s="394" t="str">
        <f>IF(Tabla1[[#This Row],[Código_Actividad]]="","",CONCATENATE(Tabla1[[#This Row],[POA]],".",Tabla1[[#This Row],[SRS]],".",Tabla1[[#This Row],[AREA]],".",Tabla1[[#This Row],[TIPO]]))</f>
        <v/>
      </c>
      <c r="C329" s="394" t="str">
        <f>IF(Tabla1[[#This Row],[Código_Actividad]]="","",'[5]Formulario PPGR1'!#REF!)</f>
        <v/>
      </c>
      <c r="D329" s="394" t="str">
        <f>IF(Tabla1[[#This Row],[Código_Actividad]]="","",'[5]Formulario PPGR1'!#REF!)</f>
        <v/>
      </c>
      <c r="E329" s="394" t="str">
        <f>IF(Tabla1[[#This Row],[Código_Actividad]]="","",'[5]Formulario PPGR1'!#REF!)</f>
        <v/>
      </c>
      <c r="F329" s="394" t="str">
        <f>IF(Tabla1[[#This Row],[Código_Actividad]]="","",'[5]Formulario PPGR1'!#REF!)</f>
        <v/>
      </c>
      <c r="G329" s="395"/>
      <c r="H329" s="396"/>
      <c r="I329" s="397"/>
      <c r="J329" s="395">
        <v>1</v>
      </c>
      <c r="K329" s="398" t="str">
        <f>IFERROR(VLOOKUP(#REF!,#REF!,3,FALSE),"")</f>
        <v/>
      </c>
      <c r="L329" s="398" t="e">
        <f>+Tabla1[[#This Row],[Precio Unitario]]*Tabla1[[#This Row],[Cantidad de Insumos]]</f>
        <v>#VALUE!</v>
      </c>
      <c r="M329" s="399"/>
      <c r="N329" s="396"/>
    </row>
    <row r="330" spans="2:14" s="138" customFormat="1" ht="12.75">
      <c r="B330" s="394" t="str">
        <f>IF(Tabla1[[#This Row],[Código_Actividad]]="","",CONCATENATE(Tabla1[[#This Row],[POA]],".",Tabla1[[#This Row],[SRS]],".",Tabla1[[#This Row],[AREA]],".",Tabla1[[#This Row],[TIPO]]))</f>
        <v/>
      </c>
      <c r="C330" s="394" t="str">
        <f>IF(Tabla1[[#This Row],[Código_Actividad]]="","",'[5]Formulario PPGR1'!#REF!)</f>
        <v/>
      </c>
      <c r="D330" s="394" t="str">
        <f>IF(Tabla1[[#This Row],[Código_Actividad]]="","",'[5]Formulario PPGR1'!#REF!)</f>
        <v/>
      </c>
      <c r="E330" s="394" t="str">
        <f>IF(Tabla1[[#This Row],[Código_Actividad]]="","",'[5]Formulario PPGR1'!#REF!)</f>
        <v/>
      </c>
      <c r="F330" s="394" t="str">
        <f>IF(Tabla1[[#This Row],[Código_Actividad]]="","",'[5]Formulario PPGR1'!#REF!)</f>
        <v/>
      </c>
      <c r="G330" s="395"/>
      <c r="H330" s="396"/>
      <c r="I330" s="397"/>
      <c r="J330" s="395">
        <v>2</v>
      </c>
      <c r="K330" s="398" t="str">
        <f>IFERROR(VLOOKUP(#REF!,#REF!,3,FALSE),"")</f>
        <v/>
      </c>
      <c r="L330" s="398" t="e">
        <f>+Tabla1[[#This Row],[Precio Unitario]]*Tabla1[[#This Row],[Cantidad de Insumos]]</f>
        <v>#VALUE!</v>
      </c>
      <c r="M330" s="399"/>
      <c r="N330" s="396"/>
    </row>
    <row r="331" spans="2:14" s="138" customFormat="1" ht="12.75">
      <c r="B331" s="394" t="str">
        <f>IF(Tabla1[[#This Row],[Código_Actividad]]="","",CONCATENATE(Tabla1[[#This Row],[POA]],".",Tabla1[[#This Row],[SRS]],".",Tabla1[[#This Row],[AREA]],".",Tabla1[[#This Row],[TIPO]]))</f>
        <v/>
      </c>
      <c r="C331" s="394" t="str">
        <f>IF(Tabla1[[#This Row],[Código_Actividad]]="","",'[5]Formulario PPGR1'!#REF!)</f>
        <v/>
      </c>
      <c r="D331" s="394" t="str">
        <f>IF(Tabla1[[#This Row],[Código_Actividad]]="","",'[5]Formulario PPGR1'!#REF!)</f>
        <v/>
      </c>
      <c r="E331" s="394" t="str">
        <f>IF(Tabla1[[#This Row],[Código_Actividad]]="","",'[5]Formulario PPGR1'!#REF!)</f>
        <v/>
      </c>
      <c r="F331" s="394" t="str">
        <f>IF(Tabla1[[#This Row],[Código_Actividad]]="","",'[5]Formulario PPGR1'!#REF!)</f>
        <v/>
      </c>
      <c r="G331" s="395"/>
      <c r="H331" s="396"/>
      <c r="I331" s="397"/>
      <c r="J331" s="395">
        <v>2</v>
      </c>
      <c r="K331" s="398" t="str">
        <f>IFERROR(VLOOKUP(#REF!,#REF!,3,FALSE),"")</f>
        <v/>
      </c>
      <c r="L331" s="398" t="e">
        <f>+Tabla1[[#This Row],[Precio Unitario]]*Tabla1[[#This Row],[Cantidad de Insumos]]</f>
        <v>#VALUE!</v>
      </c>
      <c r="M331" s="399"/>
      <c r="N331" s="396"/>
    </row>
    <row r="332" spans="2:14" s="138" customFormat="1" ht="12.75">
      <c r="B332" s="394" t="str">
        <f>IF(Tabla1[[#This Row],[Código_Actividad]]="","",CONCATENATE(Tabla1[[#This Row],[POA]],".",Tabla1[[#This Row],[SRS]],".",Tabla1[[#This Row],[AREA]],".",Tabla1[[#This Row],[TIPO]]))</f>
        <v/>
      </c>
      <c r="C332" s="394" t="str">
        <f>IF(Tabla1[[#This Row],[Código_Actividad]]="","",'[5]Formulario PPGR1'!#REF!)</f>
        <v/>
      </c>
      <c r="D332" s="394" t="str">
        <f>IF(Tabla1[[#This Row],[Código_Actividad]]="","",'[5]Formulario PPGR1'!#REF!)</f>
        <v/>
      </c>
      <c r="E332" s="394" t="str">
        <f>IF(Tabla1[[#This Row],[Código_Actividad]]="","",'[5]Formulario PPGR1'!#REF!)</f>
        <v/>
      </c>
      <c r="F332" s="394" t="str">
        <f>IF(Tabla1[[#This Row],[Código_Actividad]]="","",'[5]Formulario PPGR1'!#REF!)</f>
        <v/>
      </c>
      <c r="G332" s="395"/>
      <c r="H332" s="396"/>
      <c r="I332" s="397"/>
      <c r="J332" s="395">
        <v>1</v>
      </c>
      <c r="K332" s="398" t="str">
        <f>IFERROR(VLOOKUP(#REF!,#REF!,3,FALSE),"")</f>
        <v/>
      </c>
      <c r="L332" s="398" t="e">
        <f>+Tabla1[[#This Row],[Precio Unitario]]*Tabla1[[#This Row],[Cantidad de Insumos]]</f>
        <v>#VALUE!</v>
      </c>
      <c r="M332" s="399"/>
      <c r="N332" s="396"/>
    </row>
    <row r="333" spans="2:14" s="138" customFormat="1" ht="12.75">
      <c r="B333" s="394" t="str">
        <f>IF(Tabla1[[#This Row],[Código_Actividad]]="","",CONCATENATE(Tabla1[[#This Row],[POA]],".",Tabla1[[#This Row],[SRS]],".",Tabla1[[#This Row],[AREA]],".",Tabla1[[#This Row],[TIPO]]))</f>
        <v/>
      </c>
      <c r="C333" s="394" t="str">
        <f>IF(Tabla1[[#This Row],[Código_Actividad]]="","",'[5]Formulario PPGR1'!#REF!)</f>
        <v/>
      </c>
      <c r="D333" s="394" t="str">
        <f>IF(Tabla1[[#This Row],[Código_Actividad]]="","",'[5]Formulario PPGR1'!#REF!)</f>
        <v/>
      </c>
      <c r="E333" s="394" t="str">
        <f>IF(Tabla1[[#This Row],[Código_Actividad]]="","",'[5]Formulario PPGR1'!#REF!)</f>
        <v/>
      </c>
      <c r="F333" s="394" t="str">
        <f>IF(Tabla1[[#This Row],[Código_Actividad]]="","",'[5]Formulario PPGR1'!#REF!)</f>
        <v/>
      </c>
      <c r="G333" s="395"/>
      <c r="H333" s="396"/>
      <c r="I333" s="397"/>
      <c r="J333" s="395">
        <v>1</v>
      </c>
      <c r="K333" s="398" t="str">
        <f>IFERROR(VLOOKUP(#REF!,#REF!,3,FALSE),"")</f>
        <v/>
      </c>
      <c r="L333" s="398" t="e">
        <f>+Tabla1[[#This Row],[Precio Unitario]]*Tabla1[[#This Row],[Cantidad de Insumos]]</f>
        <v>#VALUE!</v>
      </c>
      <c r="M333" s="399"/>
      <c r="N333" s="396"/>
    </row>
    <row r="334" spans="2:14" s="138" customFormat="1" ht="12.75">
      <c r="B334" s="394" t="str">
        <f>IF(Tabla1[[#This Row],[Código_Actividad]]="","",CONCATENATE(Tabla1[[#This Row],[POA]],".",Tabla1[[#This Row],[SRS]],".",Tabla1[[#This Row],[AREA]],".",Tabla1[[#This Row],[TIPO]]))</f>
        <v/>
      </c>
      <c r="C334" s="394" t="str">
        <f>IF(Tabla1[[#This Row],[Código_Actividad]]="","",'[5]Formulario PPGR1'!#REF!)</f>
        <v/>
      </c>
      <c r="D334" s="394" t="str">
        <f>IF(Tabla1[[#This Row],[Código_Actividad]]="","",'[5]Formulario PPGR1'!#REF!)</f>
        <v/>
      </c>
      <c r="E334" s="394" t="str">
        <f>IF(Tabla1[[#This Row],[Código_Actividad]]="","",'[5]Formulario PPGR1'!#REF!)</f>
        <v/>
      </c>
      <c r="F334" s="394" t="str">
        <f>IF(Tabla1[[#This Row],[Código_Actividad]]="","",'[5]Formulario PPGR1'!#REF!)</f>
        <v/>
      </c>
      <c r="G334" s="395"/>
      <c r="H334" s="396"/>
      <c r="I334" s="397"/>
      <c r="J334" s="395" t="s">
        <v>1283</v>
      </c>
      <c r="K334" s="398" t="str">
        <f>IFERROR(VLOOKUP(#REF!,#REF!,3,FALSE),"")</f>
        <v/>
      </c>
      <c r="L334" s="398" t="e">
        <f>+Tabla1[[#This Row],[Precio Unitario]]*Tabla1[[#This Row],[Cantidad de Insumos]]</f>
        <v>#VALUE!</v>
      </c>
      <c r="M334" s="399"/>
      <c r="N334" s="396"/>
    </row>
    <row r="335" spans="2:14" s="138" customFormat="1" ht="12.75">
      <c r="B335" s="394" t="str">
        <f>IF(Tabla1[[#This Row],[Código_Actividad]]="","",CONCATENATE(Tabla1[[#This Row],[POA]],".",Tabla1[[#This Row],[SRS]],".",Tabla1[[#This Row],[AREA]],".",Tabla1[[#This Row],[TIPO]]))</f>
        <v/>
      </c>
      <c r="C335" s="394" t="str">
        <f>IF(Tabla1[[#This Row],[Código_Actividad]]="","",'[5]Formulario PPGR1'!#REF!)</f>
        <v/>
      </c>
      <c r="D335" s="394" t="str">
        <f>IF(Tabla1[[#This Row],[Código_Actividad]]="","",'[5]Formulario PPGR1'!#REF!)</f>
        <v/>
      </c>
      <c r="E335" s="394" t="str">
        <f>IF(Tabla1[[#This Row],[Código_Actividad]]="","",'[5]Formulario PPGR1'!#REF!)</f>
        <v/>
      </c>
      <c r="F335" s="394" t="str">
        <f>IF(Tabla1[[#This Row],[Código_Actividad]]="","",'[5]Formulario PPGR1'!#REF!)</f>
        <v/>
      </c>
      <c r="G335" s="395"/>
      <c r="H335" s="396"/>
      <c r="I335" s="397"/>
      <c r="J335" s="395" t="s">
        <v>1284</v>
      </c>
      <c r="K335" s="398" t="str">
        <f>IFERROR(VLOOKUP(#REF!,#REF!,3,FALSE),"")</f>
        <v/>
      </c>
      <c r="L335" s="398" t="e">
        <f>+Tabla1[[#This Row],[Precio Unitario]]*Tabla1[[#This Row],[Cantidad de Insumos]]</f>
        <v>#VALUE!</v>
      </c>
      <c r="M335" s="399"/>
      <c r="N335" s="396"/>
    </row>
    <row r="336" spans="2:14" s="138" customFormat="1" ht="12.75">
      <c r="B336" s="394" t="str">
        <f>IF(Tabla1[[#This Row],[Código_Actividad]]="","",CONCATENATE(Tabla1[[#This Row],[POA]],".",Tabla1[[#This Row],[SRS]],".",Tabla1[[#This Row],[AREA]],".",Tabla1[[#This Row],[TIPO]]))</f>
        <v/>
      </c>
      <c r="C336" s="394" t="str">
        <f>IF(Tabla1[[#This Row],[Código_Actividad]]="","",'[5]Formulario PPGR1'!#REF!)</f>
        <v/>
      </c>
      <c r="D336" s="394" t="str">
        <f>IF(Tabla1[[#This Row],[Código_Actividad]]="","",'[5]Formulario PPGR1'!#REF!)</f>
        <v/>
      </c>
      <c r="E336" s="394" t="str">
        <f>IF(Tabla1[[#This Row],[Código_Actividad]]="","",'[5]Formulario PPGR1'!#REF!)</f>
        <v/>
      </c>
      <c r="F336" s="394" t="str">
        <f>IF(Tabla1[[#This Row],[Código_Actividad]]="","",'[5]Formulario PPGR1'!#REF!)</f>
        <v/>
      </c>
      <c r="G336" s="395"/>
      <c r="H336" s="396"/>
      <c r="I336" s="397"/>
      <c r="J336" s="395">
        <v>3</v>
      </c>
      <c r="K336" s="398" t="str">
        <f>IFERROR(VLOOKUP(#REF!,#REF!,3,FALSE),"")</f>
        <v/>
      </c>
      <c r="L336" s="398" t="e">
        <f>+Tabla1[[#This Row],[Precio Unitario]]*Tabla1[[#This Row],[Cantidad de Insumos]]</f>
        <v>#VALUE!</v>
      </c>
      <c r="M336" s="399"/>
      <c r="N336" s="396"/>
    </row>
    <row r="337" spans="2:14" s="138" customFormat="1" ht="12.75">
      <c r="B337" s="394" t="str">
        <f>IF(Tabla1[[#This Row],[Código_Actividad]]="","",CONCATENATE(Tabla1[[#This Row],[POA]],".",Tabla1[[#This Row],[SRS]],".",Tabla1[[#This Row],[AREA]],".",Tabla1[[#This Row],[TIPO]]))</f>
        <v/>
      </c>
      <c r="C337" s="394" t="str">
        <f>IF(Tabla1[[#This Row],[Código_Actividad]]="","",'[5]Formulario PPGR1'!#REF!)</f>
        <v/>
      </c>
      <c r="D337" s="394" t="str">
        <f>IF(Tabla1[[#This Row],[Código_Actividad]]="","",'[5]Formulario PPGR1'!#REF!)</f>
        <v/>
      </c>
      <c r="E337" s="394" t="str">
        <f>IF(Tabla1[[#This Row],[Código_Actividad]]="","",'[5]Formulario PPGR1'!#REF!)</f>
        <v/>
      </c>
      <c r="F337" s="394" t="str">
        <f>IF(Tabla1[[#This Row],[Código_Actividad]]="","",'[5]Formulario PPGR1'!#REF!)</f>
        <v/>
      </c>
      <c r="G337" s="395"/>
      <c r="H337" s="396"/>
      <c r="I337" s="397"/>
      <c r="J337" s="395" t="s">
        <v>1284</v>
      </c>
      <c r="K337" s="398" t="str">
        <f>IFERROR(VLOOKUP(#REF!,#REF!,3,FALSE),"")</f>
        <v/>
      </c>
      <c r="L337" s="398" t="e">
        <f>+Tabla1[[#This Row],[Precio Unitario]]*Tabla1[[#This Row],[Cantidad de Insumos]]</f>
        <v>#VALUE!</v>
      </c>
      <c r="M337" s="399"/>
      <c r="N337" s="396"/>
    </row>
    <row r="338" spans="2:14" s="138" customFormat="1" ht="12.75">
      <c r="B338" s="394" t="str">
        <f>IF(Tabla1[[#This Row],[Código_Actividad]]="","",CONCATENATE(Tabla1[[#This Row],[POA]],".",Tabla1[[#This Row],[SRS]],".",Tabla1[[#This Row],[AREA]],".",Tabla1[[#This Row],[TIPO]]))</f>
        <v/>
      </c>
      <c r="C338" s="394" t="str">
        <f>IF(Tabla1[[#This Row],[Código_Actividad]]="","",'[5]Formulario PPGR1'!#REF!)</f>
        <v/>
      </c>
      <c r="D338" s="394" t="str">
        <f>IF(Tabla1[[#This Row],[Código_Actividad]]="","",'[5]Formulario PPGR1'!#REF!)</f>
        <v/>
      </c>
      <c r="E338" s="394" t="str">
        <f>IF(Tabla1[[#This Row],[Código_Actividad]]="","",'[5]Formulario PPGR1'!#REF!)</f>
        <v/>
      </c>
      <c r="F338" s="394" t="str">
        <f>IF(Tabla1[[#This Row],[Código_Actividad]]="","",'[5]Formulario PPGR1'!#REF!)</f>
        <v/>
      </c>
      <c r="G338" s="395"/>
      <c r="H338" s="396"/>
      <c r="I338" s="397"/>
      <c r="J338" s="395" t="s">
        <v>1284</v>
      </c>
      <c r="K338" s="398" t="str">
        <f>IFERROR(VLOOKUP(#REF!,#REF!,3,FALSE),"")</f>
        <v/>
      </c>
      <c r="L338" s="398" t="e">
        <f>+Tabla1[[#This Row],[Precio Unitario]]*Tabla1[[#This Row],[Cantidad de Insumos]]</f>
        <v>#VALUE!</v>
      </c>
      <c r="M338" s="399"/>
      <c r="N338" s="396"/>
    </row>
    <row r="339" spans="2:14" s="138" customFormat="1" ht="12.75">
      <c r="B339" s="394" t="str">
        <f>IF(Tabla1[[#This Row],[Código_Actividad]]="","",CONCATENATE(Tabla1[[#This Row],[POA]],".",Tabla1[[#This Row],[SRS]],".",Tabla1[[#This Row],[AREA]],".",Tabla1[[#This Row],[TIPO]]))</f>
        <v/>
      </c>
      <c r="C339" s="394" t="str">
        <f>IF(Tabla1[[#This Row],[Código_Actividad]]="","",'[5]Formulario PPGR1'!#REF!)</f>
        <v/>
      </c>
      <c r="D339" s="394" t="str">
        <f>IF(Tabla1[[#This Row],[Código_Actividad]]="","",'[5]Formulario PPGR1'!#REF!)</f>
        <v/>
      </c>
      <c r="E339" s="394" t="str">
        <f>IF(Tabla1[[#This Row],[Código_Actividad]]="","",'[5]Formulario PPGR1'!#REF!)</f>
        <v/>
      </c>
      <c r="F339" s="394" t="str">
        <f>IF(Tabla1[[#This Row],[Código_Actividad]]="","",'[5]Formulario PPGR1'!#REF!)</f>
        <v/>
      </c>
      <c r="G339" s="395"/>
      <c r="H339" s="396"/>
      <c r="I339" s="397"/>
      <c r="J339" s="395" t="s">
        <v>1285</v>
      </c>
      <c r="K339" s="398" t="str">
        <f>IFERROR(VLOOKUP(#REF!,#REF!,3,FALSE),"")</f>
        <v/>
      </c>
      <c r="L339" s="398" t="e">
        <f>+Tabla1[[#This Row],[Precio Unitario]]*Tabla1[[#This Row],[Cantidad de Insumos]]</f>
        <v>#VALUE!</v>
      </c>
      <c r="M339" s="399"/>
      <c r="N339" s="396"/>
    </row>
    <row r="340" spans="2:14" s="138" customFormat="1" ht="12.75">
      <c r="B340" s="394" t="str">
        <f>IF(Tabla1[[#This Row],[Código_Actividad]]="","",CONCATENATE(Tabla1[[#This Row],[POA]],".",Tabla1[[#This Row],[SRS]],".",Tabla1[[#This Row],[AREA]],".",Tabla1[[#This Row],[TIPO]]))</f>
        <v/>
      </c>
      <c r="C340" s="394" t="str">
        <f>IF(Tabla1[[#This Row],[Código_Actividad]]="","",'[5]Formulario PPGR1'!#REF!)</f>
        <v/>
      </c>
      <c r="D340" s="394" t="str">
        <f>IF(Tabla1[[#This Row],[Código_Actividad]]="","",'[5]Formulario PPGR1'!#REF!)</f>
        <v/>
      </c>
      <c r="E340" s="394" t="str">
        <f>IF(Tabla1[[#This Row],[Código_Actividad]]="","",'[5]Formulario PPGR1'!#REF!)</f>
        <v/>
      </c>
      <c r="F340" s="394" t="str">
        <f>IF(Tabla1[[#This Row],[Código_Actividad]]="","",'[5]Formulario PPGR1'!#REF!)</f>
        <v/>
      </c>
      <c r="G340" s="395"/>
      <c r="H340" s="396"/>
      <c r="I340" s="397"/>
      <c r="J340" s="395"/>
      <c r="K340" s="398" t="str">
        <f>IFERROR(VLOOKUP(#REF!,#REF!,3,FALSE),"")</f>
        <v/>
      </c>
      <c r="L340" s="398" t="e">
        <f>+Tabla1[[#This Row],[Precio Unitario]]*Tabla1[[#This Row],[Cantidad de Insumos]]</f>
        <v>#VALUE!</v>
      </c>
      <c r="M340" s="399"/>
      <c r="N340" s="396"/>
    </row>
    <row r="341" spans="2:14" s="138" customFormat="1" ht="12.75">
      <c r="B341" s="394" t="str">
        <f>IF(Tabla1[[#This Row],[Código_Actividad]]="","",CONCATENATE(Tabla1[[#This Row],[POA]],".",Tabla1[[#This Row],[SRS]],".",Tabla1[[#This Row],[AREA]],".",Tabla1[[#This Row],[TIPO]]))</f>
        <v/>
      </c>
      <c r="C341" s="394" t="str">
        <f>IF(Tabla1[[#This Row],[Código_Actividad]]="","",'[5]Formulario PPGR1'!#REF!)</f>
        <v/>
      </c>
      <c r="D341" s="394" t="str">
        <f>IF(Tabla1[[#This Row],[Código_Actividad]]="","",'[5]Formulario PPGR1'!#REF!)</f>
        <v/>
      </c>
      <c r="E341" s="394" t="str">
        <f>IF(Tabla1[[#This Row],[Código_Actividad]]="","",'[5]Formulario PPGR1'!#REF!)</f>
        <v/>
      </c>
      <c r="F341" s="394" t="str">
        <f>IF(Tabla1[[#This Row],[Código_Actividad]]="","",'[5]Formulario PPGR1'!#REF!)</f>
        <v/>
      </c>
      <c r="G341" s="395"/>
      <c r="H341" s="396"/>
      <c r="I341" s="397"/>
      <c r="J341" s="395">
        <v>1</v>
      </c>
      <c r="K341" s="398" t="str">
        <f>IFERROR(VLOOKUP(#REF!,#REF!,3,FALSE),"")</f>
        <v/>
      </c>
      <c r="L341" s="398" t="e">
        <f>+Tabla1[[#This Row],[Precio Unitario]]*Tabla1[[#This Row],[Cantidad de Insumos]]</f>
        <v>#VALUE!</v>
      </c>
      <c r="M341" s="399"/>
      <c r="N341" s="396"/>
    </row>
    <row r="342" spans="2:14" s="138" customFormat="1" ht="12.75">
      <c r="B342" s="394" t="str">
        <f>IF(Tabla1[[#This Row],[Código_Actividad]]="","",CONCATENATE(Tabla1[[#This Row],[POA]],".",Tabla1[[#This Row],[SRS]],".",Tabla1[[#This Row],[AREA]],".",Tabla1[[#This Row],[TIPO]]))</f>
        <v/>
      </c>
      <c r="C342" s="394" t="str">
        <f>IF(Tabla1[[#This Row],[Código_Actividad]]="","",'[5]Formulario PPGR1'!#REF!)</f>
        <v/>
      </c>
      <c r="D342" s="394" t="str">
        <f>IF(Tabla1[[#This Row],[Código_Actividad]]="","",'[5]Formulario PPGR1'!#REF!)</f>
        <v/>
      </c>
      <c r="E342" s="394" t="str">
        <f>IF(Tabla1[[#This Row],[Código_Actividad]]="","",'[5]Formulario PPGR1'!#REF!)</f>
        <v/>
      </c>
      <c r="F342" s="394" t="str">
        <f>IF(Tabla1[[#This Row],[Código_Actividad]]="","",'[5]Formulario PPGR1'!#REF!)</f>
        <v/>
      </c>
      <c r="G342" s="395"/>
      <c r="H342" s="396"/>
      <c r="I342" s="397"/>
      <c r="J342" s="395">
        <v>1</v>
      </c>
      <c r="K342" s="398" t="str">
        <f>IFERROR(VLOOKUP(#REF!,#REF!,3,FALSE),"")</f>
        <v/>
      </c>
      <c r="L342" s="398" t="e">
        <f>+Tabla1[[#This Row],[Precio Unitario]]*Tabla1[[#This Row],[Cantidad de Insumos]]</f>
        <v>#VALUE!</v>
      </c>
      <c r="M342" s="399"/>
      <c r="N342" s="396"/>
    </row>
    <row r="343" spans="2:14" s="138" customFormat="1" ht="12.75">
      <c r="B343" s="394" t="str">
        <f>IF(Tabla1[[#This Row],[Código_Actividad]]="","",CONCATENATE(Tabla1[[#This Row],[POA]],".",Tabla1[[#This Row],[SRS]],".",Tabla1[[#This Row],[AREA]],".",Tabla1[[#This Row],[TIPO]]))</f>
        <v/>
      </c>
      <c r="C343" s="394" t="str">
        <f>IF(Tabla1[[#This Row],[Código_Actividad]]="","",'[5]Formulario PPGR1'!#REF!)</f>
        <v/>
      </c>
      <c r="D343" s="394" t="str">
        <f>IF(Tabla1[[#This Row],[Código_Actividad]]="","",'[5]Formulario PPGR1'!#REF!)</f>
        <v/>
      </c>
      <c r="E343" s="394" t="str">
        <f>IF(Tabla1[[#This Row],[Código_Actividad]]="","",'[5]Formulario PPGR1'!#REF!)</f>
        <v/>
      </c>
      <c r="F343" s="394" t="str">
        <f>IF(Tabla1[[#This Row],[Código_Actividad]]="","",'[5]Formulario PPGR1'!#REF!)</f>
        <v/>
      </c>
      <c r="G343" s="395"/>
      <c r="H343" s="396"/>
      <c r="I343" s="397"/>
      <c r="J343" s="395">
        <v>2</v>
      </c>
      <c r="K343" s="398" t="str">
        <f>IFERROR(VLOOKUP(#REF!,#REF!,3,FALSE),"")</f>
        <v/>
      </c>
      <c r="L343" s="398" t="e">
        <f>+Tabla1[[#This Row],[Precio Unitario]]*Tabla1[[#This Row],[Cantidad de Insumos]]</f>
        <v>#VALUE!</v>
      </c>
      <c r="M343" s="399"/>
      <c r="N343" s="396"/>
    </row>
    <row r="344" spans="2:14" s="138" customFormat="1" ht="12.75">
      <c r="B344" s="394" t="str">
        <f>IF(Tabla1[[#This Row],[Código_Actividad]]="","",CONCATENATE(Tabla1[[#This Row],[POA]],".",Tabla1[[#This Row],[SRS]],".",Tabla1[[#This Row],[AREA]],".",Tabla1[[#This Row],[TIPO]]))</f>
        <v/>
      </c>
      <c r="C344" s="394" t="str">
        <f>IF(Tabla1[[#This Row],[Código_Actividad]]="","",'[5]Formulario PPGR1'!#REF!)</f>
        <v/>
      </c>
      <c r="D344" s="394" t="str">
        <f>IF(Tabla1[[#This Row],[Código_Actividad]]="","",'[5]Formulario PPGR1'!#REF!)</f>
        <v/>
      </c>
      <c r="E344" s="394" t="str">
        <f>IF(Tabla1[[#This Row],[Código_Actividad]]="","",'[5]Formulario PPGR1'!#REF!)</f>
        <v/>
      </c>
      <c r="F344" s="394" t="str">
        <f>IF(Tabla1[[#This Row],[Código_Actividad]]="","",'[5]Formulario PPGR1'!#REF!)</f>
        <v/>
      </c>
      <c r="G344" s="395"/>
      <c r="H344" s="396"/>
      <c r="I344" s="397"/>
      <c r="J344" s="395">
        <v>1</v>
      </c>
      <c r="K344" s="398" t="str">
        <f>IFERROR(VLOOKUP(#REF!,#REF!,3,FALSE),"")</f>
        <v/>
      </c>
      <c r="L344" s="398" t="e">
        <f>+Tabla1[[#This Row],[Precio Unitario]]*Tabla1[[#This Row],[Cantidad de Insumos]]</f>
        <v>#VALUE!</v>
      </c>
      <c r="M344" s="399"/>
      <c r="N344" s="396"/>
    </row>
    <row r="345" spans="2:14" s="138" customFormat="1" ht="12.75">
      <c r="B345" s="394" t="str">
        <f>IF(Tabla1[[#This Row],[Código_Actividad]]="","",CONCATENATE(Tabla1[[#This Row],[POA]],".",Tabla1[[#This Row],[SRS]],".",Tabla1[[#This Row],[AREA]],".",Tabla1[[#This Row],[TIPO]]))</f>
        <v/>
      </c>
      <c r="C345" s="394" t="str">
        <f>IF(Tabla1[[#This Row],[Código_Actividad]]="","",'[5]Formulario PPGR1'!#REF!)</f>
        <v/>
      </c>
      <c r="D345" s="394" t="str">
        <f>IF(Tabla1[[#This Row],[Código_Actividad]]="","",'[5]Formulario PPGR1'!#REF!)</f>
        <v/>
      </c>
      <c r="E345" s="394" t="str">
        <f>IF(Tabla1[[#This Row],[Código_Actividad]]="","",'[5]Formulario PPGR1'!#REF!)</f>
        <v/>
      </c>
      <c r="F345" s="394" t="str">
        <f>IF(Tabla1[[#This Row],[Código_Actividad]]="","",'[5]Formulario PPGR1'!#REF!)</f>
        <v/>
      </c>
      <c r="G345" s="395"/>
      <c r="H345" s="396"/>
      <c r="I345" s="397"/>
      <c r="J345" s="395">
        <v>5</v>
      </c>
      <c r="K345" s="398" t="str">
        <f>IFERROR(VLOOKUP(#REF!,#REF!,3,FALSE),"")</f>
        <v/>
      </c>
      <c r="L345" s="398" t="e">
        <f>+Tabla1[[#This Row],[Precio Unitario]]*Tabla1[[#This Row],[Cantidad de Insumos]]</f>
        <v>#VALUE!</v>
      </c>
      <c r="M345" s="399"/>
      <c r="N345" s="396"/>
    </row>
    <row r="346" spans="2:14" s="138" customFormat="1" ht="12.75">
      <c r="B346" s="394" t="str">
        <f>IF(Tabla1[[#This Row],[Código_Actividad]]="","",CONCATENATE(Tabla1[[#This Row],[POA]],".",Tabla1[[#This Row],[SRS]],".",Tabla1[[#This Row],[AREA]],".",Tabla1[[#This Row],[TIPO]]))</f>
        <v/>
      </c>
      <c r="C346" s="394" t="str">
        <f>IF(Tabla1[[#This Row],[Código_Actividad]]="","",'[5]Formulario PPGR1'!#REF!)</f>
        <v/>
      </c>
      <c r="D346" s="394" t="str">
        <f>IF(Tabla1[[#This Row],[Código_Actividad]]="","",'[5]Formulario PPGR1'!#REF!)</f>
        <v/>
      </c>
      <c r="E346" s="394" t="str">
        <f>IF(Tabla1[[#This Row],[Código_Actividad]]="","",'[5]Formulario PPGR1'!#REF!)</f>
        <v/>
      </c>
      <c r="F346" s="394" t="str">
        <f>IF(Tabla1[[#This Row],[Código_Actividad]]="","",'[5]Formulario PPGR1'!#REF!)</f>
        <v/>
      </c>
      <c r="G346" s="395"/>
      <c r="H346" s="396"/>
      <c r="I346" s="397"/>
      <c r="J346" s="395">
        <v>6</v>
      </c>
      <c r="K346" s="398" t="str">
        <f>IFERROR(VLOOKUP(#REF!,#REF!,3,FALSE),"")</f>
        <v/>
      </c>
      <c r="L346" s="398" t="e">
        <f>+Tabla1[[#This Row],[Precio Unitario]]*Tabla1[[#This Row],[Cantidad de Insumos]]</f>
        <v>#VALUE!</v>
      </c>
      <c r="M346" s="399"/>
      <c r="N346" s="396"/>
    </row>
    <row r="347" spans="2:14" s="138" customFormat="1" ht="12.75">
      <c r="B347" s="394" t="str">
        <f>IF(Tabla1[[#This Row],[Código_Actividad]]="","",CONCATENATE(Tabla1[[#This Row],[POA]],".",Tabla1[[#This Row],[SRS]],".",Tabla1[[#This Row],[AREA]],".",Tabla1[[#This Row],[TIPO]]))</f>
        <v/>
      </c>
      <c r="C347" s="394" t="str">
        <f>IF(Tabla1[[#This Row],[Código_Actividad]]="","",'[5]Formulario PPGR1'!#REF!)</f>
        <v/>
      </c>
      <c r="D347" s="394" t="str">
        <f>IF(Tabla1[[#This Row],[Código_Actividad]]="","",'[5]Formulario PPGR1'!#REF!)</f>
        <v/>
      </c>
      <c r="E347" s="394" t="str">
        <f>IF(Tabla1[[#This Row],[Código_Actividad]]="","",'[5]Formulario PPGR1'!#REF!)</f>
        <v/>
      </c>
      <c r="F347" s="394" t="str">
        <f>IF(Tabla1[[#This Row],[Código_Actividad]]="","",'[5]Formulario PPGR1'!#REF!)</f>
        <v/>
      </c>
      <c r="G347" s="395"/>
      <c r="H347" s="396"/>
      <c r="I347" s="397"/>
      <c r="J347" s="395">
        <v>2</v>
      </c>
      <c r="K347" s="398" t="str">
        <f>IFERROR(VLOOKUP(#REF!,#REF!,3,FALSE),"")</f>
        <v/>
      </c>
      <c r="L347" s="398" t="e">
        <f>+Tabla1[[#This Row],[Precio Unitario]]*Tabla1[[#This Row],[Cantidad de Insumos]]</f>
        <v>#VALUE!</v>
      </c>
      <c r="M347" s="399"/>
      <c r="N347" s="396"/>
    </row>
    <row r="348" spans="2:14" s="138" customFormat="1" ht="12.75">
      <c r="B348" s="394" t="str">
        <f>IF(Tabla1[[#This Row],[Código_Actividad]]="","",CONCATENATE(Tabla1[[#This Row],[POA]],".",Tabla1[[#This Row],[SRS]],".",Tabla1[[#This Row],[AREA]],".",Tabla1[[#This Row],[TIPO]]))</f>
        <v/>
      </c>
      <c r="C348" s="394" t="str">
        <f>IF(Tabla1[[#This Row],[Código_Actividad]]="","",'[5]Formulario PPGR1'!#REF!)</f>
        <v/>
      </c>
      <c r="D348" s="394" t="str">
        <f>IF(Tabla1[[#This Row],[Código_Actividad]]="","",'[5]Formulario PPGR1'!#REF!)</f>
        <v/>
      </c>
      <c r="E348" s="394" t="str">
        <f>IF(Tabla1[[#This Row],[Código_Actividad]]="","",'[5]Formulario PPGR1'!#REF!)</f>
        <v/>
      </c>
      <c r="F348" s="394" t="str">
        <f>IF(Tabla1[[#This Row],[Código_Actividad]]="","",'[5]Formulario PPGR1'!#REF!)</f>
        <v/>
      </c>
      <c r="G348" s="395"/>
      <c r="H348" s="396"/>
      <c r="I348" s="397"/>
      <c r="J348" s="395">
        <v>1</v>
      </c>
      <c r="K348" s="398" t="str">
        <f>IFERROR(VLOOKUP(#REF!,#REF!,3,FALSE),"")</f>
        <v/>
      </c>
      <c r="L348" s="398" t="e">
        <f>+Tabla1[[#This Row],[Precio Unitario]]*Tabla1[[#This Row],[Cantidad de Insumos]]</f>
        <v>#VALUE!</v>
      </c>
      <c r="M348" s="399"/>
      <c r="N348" s="396"/>
    </row>
    <row r="349" spans="2:14" s="138" customFormat="1" ht="12.75">
      <c r="B349" s="394" t="str">
        <f>IF(Tabla1[[#This Row],[Código_Actividad]]="","",CONCATENATE(Tabla1[[#This Row],[POA]],".",Tabla1[[#This Row],[SRS]],".",Tabla1[[#This Row],[AREA]],".",Tabla1[[#This Row],[TIPO]]))</f>
        <v/>
      </c>
      <c r="C349" s="394" t="str">
        <f>IF(Tabla1[[#This Row],[Código_Actividad]]="","",'[5]Formulario PPGR1'!#REF!)</f>
        <v/>
      </c>
      <c r="D349" s="394" t="str">
        <f>IF(Tabla1[[#This Row],[Código_Actividad]]="","",'[5]Formulario PPGR1'!#REF!)</f>
        <v/>
      </c>
      <c r="E349" s="394" t="str">
        <f>IF(Tabla1[[#This Row],[Código_Actividad]]="","",'[5]Formulario PPGR1'!#REF!)</f>
        <v/>
      </c>
      <c r="F349" s="394" t="str">
        <f>IF(Tabla1[[#This Row],[Código_Actividad]]="","",'[5]Formulario PPGR1'!#REF!)</f>
        <v/>
      </c>
      <c r="G349" s="395"/>
      <c r="H349" s="396"/>
      <c r="I349" s="397"/>
      <c r="J349" s="395">
        <v>10</v>
      </c>
      <c r="K349" s="398" t="str">
        <f>IFERROR(VLOOKUP(#REF!,#REF!,3,FALSE),"")</f>
        <v/>
      </c>
      <c r="L349" s="398" t="e">
        <f>+Tabla1[[#This Row],[Precio Unitario]]*Tabla1[[#This Row],[Cantidad de Insumos]]</f>
        <v>#VALUE!</v>
      </c>
      <c r="M349" s="399"/>
      <c r="N349" s="396"/>
    </row>
    <row r="350" spans="2:14" s="138" customFormat="1" ht="12.75">
      <c r="B350" s="394" t="str">
        <f>IF(Tabla1[[#This Row],[Código_Actividad]]="","",CONCATENATE(Tabla1[[#This Row],[POA]],".",Tabla1[[#This Row],[SRS]],".",Tabla1[[#This Row],[AREA]],".",Tabla1[[#This Row],[TIPO]]))</f>
        <v/>
      </c>
      <c r="C350" s="394" t="str">
        <f>IF(Tabla1[[#This Row],[Código_Actividad]]="","",'[5]Formulario PPGR1'!#REF!)</f>
        <v/>
      </c>
      <c r="D350" s="394" t="str">
        <f>IF(Tabla1[[#This Row],[Código_Actividad]]="","",'[5]Formulario PPGR1'!#REF!)</f>
        <v/>
      </c>
      <c r="E350" s="394" t="str">
        <f>IF(Tabla1[[#This Row],[Código_Actividad]]="","",'[5]Formulario PPGR1'!#REF!)</f>
        <v/>
      </c>
      <c r="F350" s="394" t="str">
        <f>IF(Tabla1[[#This Row],[Código_Actividad]]="","",'[5]Formulario PPGR1'!#REF!)</f>
        <v/>
      </c>
      <c r="G350" s="395"/>
      <c r="H350" s="396"/>
      <c r="I350" s="397"/>
      <c r="J350" s="395">
        <v>1</v>
      </c>
      <c r="K350" s="398" t="str">
        <f>IFERROR(VLOOKUP(#REF!,#REF!,3,FALSE),"")</f>
        <v/>
      </c>
      <c r="L350" s="398" t="e">
        <f>+Tabla1[[#This Row],[Precio Unitario]]*Tabla1[[#This Row],[Cantidad de Insumos]]</f>
        <v>#VALUE!</v>
      </c>
      <c r="M350" s="399"/>
      <c r="N350" s="396"/>
    </row>
    <row r="351" spans="2:14" s="138" customFormat="1" ht="12.75">
      <c r="B351" s="394" t="str">
        <f>IF(Tabla1[[#This Row],[Código_Actividad]]="","",CONCATENATE(Tabla1[[#This Row],[POA]],".",Tabla1[[#This Row],[SRS]],".",Tabla1[[#This Row],[AREA]],".",Tabla1[[#This Row],[TIPO]]))</f>
        <v/>
      </c>
      <c r="C351" s="394" t="str">
        <f>IF(Tabla1[[#This Row],[Código_Actividad]]="","",'[5]Formulario PPGR1'!#REF!)</f>
        <v/>
      </c>
      <c r="D351" s="394" t="str">
        <f>IF(Tabla1[[#This Row],[Código_Actividad]]="","",'[5]Formulario PPGR1'!#REF!)</f>
        <v/>
      </c>
      <c r="E351" s="394" t="str">
        <f>IF(Tabla1[[#This Row],[Código_Actividad]]="","",'[5]Formulario PPGR1'!#REF!)</f>
        <v/>
      </c>
      <c r="F351" s="394" t="str">
        <f>IF(Tabla1[[#This Row],[Código_Actividad]]="","",'[5]Formulario PPGR1'!#REF!)</f>
        <v/>
      </c>
      <c r="G351" s="395"/>
      <c r="H351" s="396"/>
      <c r="I351" s="397"/>
      <c r="J351" s="395">
        <v>1</v>
      </c>
      <c r="K351" s="398" t="str">
        <f>IFERROR(VLOOKUP(#REF!,#REF!,3,FALSE),"")</f>
        <v/>
      </c>
      <c r="L351" s="398" t="e">
        <f>+Tabla1[[#This Row],[Precio Unitario]]*Tabla1[[#This Row],[Cantidad de Insumos]]</f>
        <v>#VALUE!</v>
      </c>
      <c r="M351" s="399"/>
      <c r="N351" s="396"/>
    </row>
    <row r="352" spans="2:14" s="138" customFormat="1" ht="12.75">
      <c r="B352" s="394" t="str">
        <f>IF(Tabla1[[#This Row],[Código_Actividad]]="","",CONCATENATE(Tabla1[[#This Row],[POA]],".",Tabla1[[#This Row],[SRS]],".",Tabla1[[#This Row],[AREA]],".",Tabla1[[#This Row],[TIPO]]))</f>
        <v/>
      </c>
      <c r="C352" s="394" t="str">
        <f>IF(Tabla1[[#This Row],[Código_Actividad]]="","",'[5]Formulario PPGR1'!#REF!)</f>
        <v/>
      </c>
      <c r="D352" s="394" t="str">
        <f>IF(Tabla1[[#This Row],[Código_Actividad]]="","",'[5]Formulario PPGR1'!#REF!)</f>
        <v/>
      </c>
      <c r="E352" s="394" t="str">
        <f>IF(Tabla1[[#This Row],[Código_Actividad]]="","",'[5]Formulario PPGR1'!#REF!)</f>
        <v/>
      </c>
      <c r="F352" s="394" t="str">
        <f>IF(Tabla1[[#This Row],[Código_Actividad]]="","",'[5]Formulario PPGR1'!#REF!)</f>
        <v/>
      </c>
      <c r="G352" s="395"/>
      <c r="H352" s="396"/>
      <c r="I352" s="397"/>
      <c r="J352" s="395">
        <v>1</v>
      </c>
      <c r="K352" s="398" t="str">
        <f>IFERROR(VLOOKUP(#REF!,#REF!,3,FALSE),"")</f>
        <v/>
      </c>
      <c r="L352" s="398" t="e">
        <f>+Tabla1[[#This Row],[Precio Unitario]]*Tabla1[[#This Row],[Cantidad de Insumos]]</f>
        <v>#VALUE!</v>
      </c>
      <c r="M352" s="399"/>
      <c r="N352" s="396"/>
    </row>
    <row r="353" spans="2:14" s="138" customFormat="1" ht="12.75">
      <c r="B353" s="394" t="str">
        <f>IF(Tabla1[[#This Row],[Código_Actividad]]="","",CONCATENATE(Tabla1[[#This Row],[POA]],".",Tabla1[[#This Row],[SRS]],".",Tabla1[[#This Row],[AREA]],".",Tabla1[[#This Row],[TIPO]]))</f>
        <v/>
      </c>
      <c r="C353" s="394" t="str">
        <f>IF(Tabla1[[#This Row],[Código_Actividad]]="","",'[5]Formulario PPGR1'!#REF!)</f>
        <v/>
      </c>
      <c r="D353" s="394" t="str">
        <f>IF(Tabla1[[#This Row],[Código_Actividad]]="","",'[5]Formulario PPGR1'!#REF!)</f>
        <v/>
      </c>
      <c r="E353" s="394" t="str">
        <f>IF(Tabla1[[#This Row],[Código_Actividad]]="","",'[5]Formulario PPGR1'!#REF!)</f>
        <v/>
      </c>
      <c r="F353" s="394" t="str">
        <f>IF(Tabla1[[#This Row],[Código_Actividad]]="","",'[5]Formulario PPGR1'!#REF!)</f>
        <v/>
      </c>
      <c r="G353" s="395"/>
      <c r="H353" s="396"/>
      <c r="I353" s="397"/>
      <c r="J353" s="395"/>
      <c r="K353" s="398" t="str">
        <f>IFERROR(VLOOKUP(#REF!,#REF!,3,FALSE),"")</f>
        <v/>
      </c>
      <c r="L353" s="398" t="e">
        <f>+Tabla1[[#This Row],[Precio Unitario]]*Tabla1[[#This Row],[Cantidad de Insumos]]</f>
        <v>#VALUE!</v>
      </c>
      <c r="M353" s="399"/>
      <c r="N353" s="396"/>
    </row>
    <row r="354" spans="2:14" s="138" customFormat="1" ht="12.75">
      <c r="B354" s="394" t="str">
        <f>IF(Tabla1[[#This Row],[Código_Actividad]]="","",CONCATENATE(Tabla1[[#This Row],[POA]],".",Tabla1[[#This Row],[SRS]],".",Tabla1[[#This Row],[AREA]],".",Tabla1[[#This Row],[TIPO]]))</f>
        <v/>
      </c>
      <c r="C354" s="394" t="str">
        <f>IF(Tabla1[[#This Row],[Código_Actividad]]="","",'[5]Formulario PPGR1'!#REF!)</f>
        <v/>
      </c>
      <c r="D354" s="394" t="str">
        <f>IF(Tabla1[[#This Row],[Código_Actividad]]="","",'[5]Formulario PPGR1'!#REF!)</f>
        <v/>
      </c>
      <c r="E354" s="394" t="str">
        <f>IF(Tabla1[[#This Row],[Código_Actividad]]="","",'[5]Formulario PPGR1'!#REF!)</f>
        <v/>
      </c>
      <c r="F354" s="394" t="str">
        <f>IF(Tabla1[[#This Row],[Código_Actividad]]="","",'[5]Formulario PPGR1'!#REF!)</f>
        <v/>
      </c>
      <c r="G354" s="395"/>
      <c r="H354" s="396"/>
      <c r="I354" s="397"/>
      <c r="J354" s="395">
        <v>2</v>
      </c>
      <c r="K354" s="398" t="str">
        <f>IFERROR(VLOOKUP(#REF!,#REF!,3,FALSE),"")</f>
        <v/>
      </c>
      <c r="L354" s="398" t="e">
        <f>+Tabla1[[#This Row],[Precio Unitario]]*Tabla1[[#This Row],[Cantidad de Insumos]]</f>
        <v>#VALUE!</v>
      </c>
      <c r="M354" s="399"/>
      <c r="N354" s="396"/>
    </row>
    <row r="355" spans="2:14" s="138" customFormat="1" ht="12.75">
      <c r="B355" s="394" t="str">
        <f>IF(Tabla1[[#This Row],[Código_Actividad]]="","",CONCATENATE(Tabla1[[#This Row],[POA]],".",Tabla1[[#This Row],[SRS]],".",Tabla1[[#This Row],[AREA]],".",Tabla1[[#This Row],[TIPO]]))</f>
        <v/>
      </c>
      <c r="C355" s="394" t="str">
        <f>IF(Tabla1[[#This Row],[Código_Actividad]]="","",'[5]Formulario PPGR1'!#REF!)</f>
        <v/>
      </c>
      <c r="D355" s="394" t="str">
        <f>IF(Tabla1[[#This Row],[Código_Actividad]]="","",'[5]Formulario PPGR1'!#REF!)</f>
        <v/>
      </c>
      <c r="E355" s="394" t="str">
        <f>IF(Tabla1[[#This Row],[Código_Actividad]]="","",'[5]Formulario PPGR1'!#REF!)</f>
        <v/>
      </c>
      <c r="F355" s="394" t="str">
        <f>IF(Tabla1[[#This Row],[Código_Actividad]]="","",'[5]Formulario PPGR1'!#REF!)</f>
        <v/>
      </c>
      <c r="G355" s="395"/>
      <c r="H355" s="396"/>
      <c r="I355" s="397"/>
      <c r="J355" s="395">
        <v>2</v>
      </c>
      <c r="K355" s="398" t="str">
        <f>IFERROR(VLOOKUP(#REF!,#REF!,3,FALSE),"")</f>
        <v/>
      </c>
      <c r="L355" s="398" t="e">
        <f>+Tabla1[[#This Row],[Precio Unitario]]*Tabla1[[#This Row],[Cantidad de Insumos]]</f>
        <v>#VALUE!</v>
      </c>
      <c r="M355" s="399"/>
      <c r="N355" s="396"/>
    </row>
    <row r="356" spans="2:14" s="138" customFormat="1" ht="12.75">
      <c r="B356" s="394" t="str">
        <f>IF(Tabla1[[#This Row],[Código_Actividad]]="","",CONCATENATE(Tabla1[[#This Row],[POA]],".",Tabla1[[#This Row],[SRS]],".",Tabla1[[#This Row],[AREA]],".",Tabla1[[#This Row],[TIPO]]))</f>
        <v/>
      </c>
      <c r="C356" s="394" t="str">
        <f>IF(Tabla1[[#This Row],[Código_Actividad]]="","",'[5]Formulario PPGR1'!#REF!)</f>
        <v/>
      </c>
      <c r="D356" s="394" t="str">
        <f>IF(Tabla1[[#This Row],[Código_Actividad]]="","",'[5]Formulario PPGR1'!#REF!)</f>
        <v/>
      </c>
      <c r="E356" s="394" t="str">
        <f>IF(Tabla1[[#This Row],[Código_Actividad]]="","",'[5]Formulario PPGR1'!#REF!)</f>
        <v/>
      </c>
      <c r="F356" s="394" t="str">
        <f>IF(Tabla1[[#This Row],[Código_Actividad]]="","",'[5]Formulario PPGR1'!#REF!)</f>
        <v/>
      </c>
      <c r="G356" s="395"/>
      <c r="H356" s="396"/>
      <c r="I356" s="397"/>
      <c r="J356" s="395"/>
      <c r="K356" s="398" t="str">
        <f>IFERROR(VLOOKUP(#REF!,#REF!,3,FALSE),"")</f>
        <v/>
      </c>
      <c r="L356" s="398" t="e">
        <f>+Tabla1[[#This Row],[Precio Unitario]]*Tabla1[[#This Row],[Cantidad de Insumos]]</f>
        <v>#VALUE!</v>
      </c>
      <c r="M356" s="399"/>
      <c r="N356" s="396"/>
    </row>
    <row r="357" spans="2:14" s="138" customFormat="1" ht="12.75">
      <c r="B357" s="394" t="str">
        <f>IF(Tabla1[[#This Row],[Código_Actividad]]="","",CONCATENATE(Tabla1[[#This Row],[POA]],".",Tabla1[[#This Row],[SRS]],".",Tabla1[[#This Row],[AREA]],".",Tabla1[[#This Row],[TIPO]]))</f>
        <v/>
      </c>
      <c r="C357" s="394" t="str">
        <f>IF(Tabla1[[#This Row],[Código_Actividad]]="","",'[5]Formulario PPGR1'!#REF!)</f>
        <v/>
      </c>
      <c r="D357" s="394" t="str">
        <f>IF(Tabla1[[#This Row],[Código_Actividad]]="","",'[5]Formulario PPGR1'!#REF!)</f>
        <v/>
      </c>
      <c r="E357" s="394" t="str">
        <f>IF(Tabla1[[#This Row],[Código_Actividad]]="","",'[5]Formulario PPGR1'!#REF!)</f>
        <v/>
      </c>
      <c r="F357" s="394" t="str">
        <f>IF(Tabla1[[#This Row],[Código_Actividad]]="","",'[5]Formulario PPGR1'!#REF!)</f>
        <v/>
      </c>
      <c r="G357" s="395"/>
      <c r="H357" s="396"/>
      <c r="I357" s="397"/>
      <c r="J357" s="395">
        <v>2</v>
      </c>
      <c r="K357" s="398" t="str">
        <f>IFERROR(VLOOKUP(#REF!,#REF!,3,FALSE),"")</f>
        <v/>
      </c>
      <c r="L357" s="398" t="e">
        <f>+Tabla1[[#This Row],[Precio Unitario]]*Tabla1[[#This Row],[Cantidad de Insumos]]</f>
        <v>#VALUE!</v>
      </c>
      <c r="M357" s="399"/>
      <c r="N357" s="396"/>
    </row>
    <row r="358" spans="2:14" s="138" customFormat="1" ht="12.75">
      <c r="B358" s="394" t="str">
        <f>IF(Tabla1[[#This Row],[Código_Actividad]]="","",CONCATENATE(Tabla1[[#This Row],[POA]],".",Tabla1[[#This Row],[SRS]],".",Tabla1[[#This Row],[AREA]],".",Tabla1[[#This Row],[TIPO]]))</f>
        <v/>
      </c>
      <c r="C358" s="394" t="str">
        <f>IF(Tabla1[[#This Row],[Código_Actividad]]="","",'[5]Formulario PPGR1'!#REF!)</f>
        <v/>
      </c>
      <c r="D358" s="394" t="str">
        <f>IF(Tabla1[[#This Row],[Código_Actividad]]="","",'[5]Formulario PPGR1'!#REF!)</f>
        <v/>
      </c>
      <c r="E358" s="394" t="str">
        <f>IF(Tabla1[[#This Row],[Código_Actividad]]="","",'[5]Formulario PPGR1'!#REF!)</f>
        <v/>
      </c>
      <c r="F358" s="394" t="str">
        <f>IF(Tabla1[[#This Row],[Código_Actividad]]="","",'[5]Formulario PPGR1'!#REF!)</f>
        <v/>
      </c>
      <c r="G358" s="395"/>
      <c r="H358" s="396"/>
      <c r="I358" s="397"/>
      <c r="J358" s="395">
        <v>2</v>
      </c>
      <c r="K358" s="398" t="str">
        <f>IFERROR(VLOOKUP(#REF!,#REF!,3,FALSE),"")</f>
        <v/>
      </c>
      <c r="L358" s="398" t="e">
        <f>+Tabla1[[#This Row],[Precio Unitario]]*Tabla1[[#This Row],[Cantidad de Insumos]]</f>
        <v>#VALUE!</v>
      </c>
      <c r="M358" s="399"/>
      <c r="N358" s="396"/>
    </row>
    <row r="359" spans="2:14" s="138" customFormat="1" ht="12.75">
      <c r="B359" s="394" t="str">
        <f>IF(Tabla1[[#This Row],[Código_Actividad]]="","",CONCATENATE(Tabla1[[#This Row],[POA]],".",Tabla1[[#This Row],[SRS]],".",Tabla1[[#This Row],[AREA]],".",Tabla1[[#This Row],[TIPO]]))</f>
        <v/>
      </c>
      <c r="C359" s="394" t="str">
        <f>IF(Tabla1[[#This Row],[Código_Actividad]]="","",'[5]Formulario PPGR1'!#REF!)</f>
        <v/>
      </c>
      <c r="D359" s="394" t="str">
        <f>IF(Tabla1[[#This Row],[Código_Actividad]]="","",'[5]Formulario PPGR1'!#REF!)</f>
        <v/>
      </c>
      <c r="E359" s="394" t="str">
        <f>IF(Tabla1[[#This Row],[Código_Actividad]]="","",'[5]Formulario PPGR1'!#REF!)</f>
        <v/>
      </c>
      <c r="F359" s="394" t="str">
        <f>IF(Tabla1[[#This Row],[Código_Actividad]]="","",'[5]Formulario PPGR1'!#REF!)</f>
        <v/>
      </c>
      <c r="G359" s="395"/>
      <c r="H359" s="396"/>
      <c r="I359" s="397"/>
      <c r="J359" s="395">
        <v>2</v>
      </c>
      <c r="K359" s="398" t="str">
        <f>IFERROR(VLOOKUP(#REF!,#REF!,3,FALSE),"")</f>
        <v/>
      </c>
      <c r="L359" s="398" t="e">
        <f>+Tabla1[[#This Row],[Precio Unitario]]*Tabla1[[#This Row],[Cantidad de Insumos]]</f>
        <v>#VALUE!</v>
      </c>
      <c r="M359" s="399"/>
      <c r="N359" s="396"/>
    </row>
    <row r="360" spans="2:14" s="138" customFormat="1" ht="12.75">
      <c r="B360" s="394" t="str">
        <f>IF(Tabla1[[#This Row],[Código_Actividad]]="","",CONCATENATE(Tabla1[[#This Row],[POA]],".",Tabla1[[#This Row],[SRS]],".",Tabla1[[#This Row],[AREA]],".",Tabla1[[#This Row],[TIPO]]))</f>
        <v/>
      </c>
      <c r="C360" s="394" t="str">
        <f>IF(Tabla1[[#This Row],[Código_Actividad]]="","",'[5]Formulario PPGR1'!#REF!)</f>
        <v/>
      </c>
      <c r="D360" s="394" t="str">
        <f>IF(Tabla1[[#This Row],[Código_Actividad]]="","",'[5]Formulario PPGR1'!#REF!)</f>
        <v/>
      </c>
      <c r="E360" s="394" t="str">
        <f>IF(Tabla1[[#This Row],[Código_Actividad]]="","",'[5]Formulario PPGR1'!#REF!)</f>
        <v/>
      </c>
      <c r="F360" s="394" t="str">
        <f>IF(Tabla1[[#This Row],[Código_Actividad]]="","",'[5]Formulario PPGR1'!#REF!)</f>
        <v/>
      </c>
      <c r="G360" s="395"/>
      <c r="H360" s="396"/>
      <c r="I360" s="397"/>
      <c r="J360" s="395">
        <v>2</v>
      </c>
      <c r="K360" s="398" t="str">
        <f>IFERROR(VLOOKUP(#REF!,#REF!,3,FALSE),"")</f>
        <v/>
      </c>
      <c r="L360" s="398" t="e">
        <f>+Tabla1[[#This Row],[Precio Unitario]]*Tabla1[[#This Row],[Cantidad de Insumos]]</f>
        <v>#VALUE!</v>
      </c>
      <c r="M360" s="399"/>
      <c r="N360" s="396"/>
    </row>
    <row r="361" spans="2:14" s="138" customFormat="1" ht="12.75">
      <c r="B361" s="394" t="str">
        <f>IF(Tabla1[[#This Row],[Código_Actividad]]="","",CONCATENATE(Tabla1[[#This Row],[POA]],".",Tabla1[[#This Row],[SRS]],".",Tabla1[[#This Row],[AREA]],".",Tabla1[[#This Row],[TIPO]]))</f>
        <v/>
      </c>
      <c r="C361" s="394" t="str">
        <f>IF(Tabla1[[#This Row],[Código_Actividad]]="","",'[5]Formulario PPGR1'!#REF!)</f>
        <v/>
      </c>
      <c r="D361" s="394" t="str">
        <f>IF(Tabla1[[#This Row],[Código_Actividad]]="","",'[5]Formulario PPGR1'!#REF!)</f>
        <v/>
      </c>
      <c r="E361" s="394" t="str">
        <f>IF(Tabla1[[#This Row],[Código_Actividad]]="","",'[5]Formulario PPGR1'!#REF!)</f>
        <v/>
      </c>
      <c r="F361" s="394" t="str">
        <f>IF(Tabla1[[#This Row],[Código_Actividad]]="","",'[5]Formulario PPGR1'!#REF!)</f>
        <v/>
      </c>
      <c r="G361" s="395"/>
      <c r="H361" s="396"/>
      <c r="I361" s="397"/>
      <c r="J361" s="395">
        <v>4</v>
      </c>
      <c r="K361" s="398" t="str">
        <f>IFERROR(VLOOKUP(#REF!,#REF!,3,FALSE),"")</f>
        <v/>
      </c>
      <c r="L361" s="398" t="e">
        <f>+Tabla1[[#This Row],[Precio Unitario]]*Tabla1[[#This Row],[Cantidad de Insumos]]</f>
        <v>#VALUE!</v>
      </c>
      <c r="M361" s="399"/>
      <c r="N361" s="396"/>
    </row>
    <row r="362" spans="2:14" s="138" customFormat="1" ht="12.75">
      <c r="B362" s="394" t="str">
        <f>IF(Tabla1[[#This Row],[Código_Actividad]]="","",CONCATENATE(Tabla1[[#This Row],[POA]],".",Tabla1[[#This Row],[SRS]],".",Tabla1[[#This Row],[AREA]],".",Tabla1[[#This Row],[TIPO]]))</f>
        <v/>
      </c>
      <c r="C362" s="394" t="str">
        <f>IF(Tabla1[[#This Row],[Código_Actividad]]="","",'[5]Formulario PPGR1'!#REF!)</f>
        <v/>
      </c>
      <c r="D362" s="394" t="str">
        <f>IF(Tabla1[[#This Row],[Código_Actividad]]="","",'[5]Formulario PPGR1'!#REF!)</f>
        <v/>
      </c>
      <c r="E362" s="394" t="str">
        <f>IF(Tabla1[[#This Row],[Código_Actividad]]="","",'[5]Formulario PPGR1'!#REF!)</f>
        <v/>
      </c>
      <c r="F362" s="394" t="str">
        <f>IF(Tabla1[[#This Row],[Código_Actividad]]="","",'[5]Formulario PPGR1'!#REF!)</f>
        <v/>
      </c>
      <c r="G362" s="395"/>
      <c r="H362" s="396"/>
      <c r="I362" s="397"/>
      <c r="J362" s="395"/>
      <c r="K362" s="398" t="str">
        <f>IFERROR(VLOOKUP(#REF!,#REF!,3,FALSE),"")</f>
        <v/>
      </c>
      <c r="L362" s="398" t="e">
        <f>+Tabla1[[#This Row],[Precio Unitario]]*Tabla1[[#This Row],[Cantidad de Insumos]]</f>
        <v>#VALUE!</v>
      </c>
      <c r="M362" s="399"/>
      <c r="N362" s="396"/>
    </row>
    <row r="363" spans="2:14" s="138" customFormat="1" ht="12.75">
      <c r="B363" s="394" t="str">
        <f>IF(Tabla1[[#This Row],[Código_Actividad]]="","",CONCATENATE(Tabla1[[#This Row],[POA]],".",Tabla1[[#This Row],[SRS]],".",Tabla1[[#This Row],[AREA]],".",Tabla1[[#This Row],[TIPO]]))</f>
        <v/>
      </c>
      <c r="C363" s="394" t="str">
        <f>IF(Tabla1[[#This Row],[Código_Actividad]]="","",'[5]Formulario PPGR1'!#REF!)</f>
        <v/>
      </c>
      <c r="D363" s="394" t="str">
        <f>IF(Tabla1[[#This Row],[Código_Actividad]]="","",'[5]Formulario PPGR1'!#REF!)</f>
        <v/>
      </c>
      <c r="E363" s="394" t="str">
        <f>IF(Tabla1[[#This Row],[Código_Actividad]]="","",'[5]Formulario PPGR1'!#REF!)</f>
        <v/>
      </c>
      <c r="F363" s="394" t="str">
        <f>IF(Tabla1[[#This Row],[Código_Actividad]]="","",'[5]Formulario PPGR1'!#REF!)</f>
        <v/>
      </c>
      <c r="G363" s="395"/>
      <c r="H363" s="396"/>
      <c r="I363" s="397"/>
      <c r="J363" s="395"/>
      <c r="K363" s="398" t="str">
        <f>IFERROR(VLOOKUP(#REF!,#REF!,3,FALSE),"")</f>
        <v/>
      </c>
      <c r="L363" s="398" t="e">
        <f>+Tabla1[[#This Row],[Precio Unitario]]*Tabla1[[#This Row],[Cantidad de Insumos]]</f>
        <v>#VALUE!</v>
      </c>
      <c r="M363" s="399"/>
      <c r="N363" s="396"/>
    </row>
    <row r="364" spans="2:14" s="138" customFormat="1" ht="12.75">
      <c r="B364" s="394" t="str">
        <f>IF(Tabla1[[#This Row],[Código_Actividad]]="","",CONCATENATE(Tabla1[[#This Row],[POA]],".",Tabla1[[#This Row],[SRS]],".",Tabla1[[#This Row],[AREA]],".",Tabla1[[#This Row],[TIPO]]))</f>
        <v/>
      </c>
      <c r="C364" s="394" t="str">
        <f>IF(Tabla1[[#This Row],[Código_Actividad]]="","",'[5]Formulario PPGR1'!#REF!)</f>
        <v/>
      </c>
      <c r="D364" s="394" t="str">
        <f>IF(Tabla1[[#This Row],[Código_Actividad]]="","",'[5]Formulario PPGR1'!#REF!)</f>
        <v/>
      </c>
      <c r="E364" s="394" t="str">
        <f>IF(Tabla1[[#This Row],[Código_Actividad]]="","",'[5]Formulario PPGR1'!#REF!)</f>
        <v/>
      </c>
      <c r="F364" s="394" t="str">
        <f>IF(Tabla1[[#This Row],[Código_Actividad]]="","",'[5]Formulario PPGR1'!#REF!)</f>
        <v/>
      </c>
      <c r="G364" s="395"/>
      <c r="H364" s="396"/>
      <c r="I364" s="397"/>
      <c r="J364" s="395" t="s">
        <v>1293</v>
      </c>
      <c r="K364" s="398" t="str">
        <f>IFERROR(VLOOKUP(#REF!,#REF!,3,FALSE),"")</f>
        <v/>
      </c>
      <c r="L364" s="398" t="e">
        <f>+Tabla1[[#This Row],[Precio Unitario]]*Tabla1[[#This Row],[Cantidad de Insumos]]</f>
        <v>#VALUE!</v>
      </c>
      <c r="M364" s="399"/>
      <c r="N364" s="396"/>
    </row>
    <row r="365" spans="2:14" s="138" customFormat="1" ht="12.75">
      <c r="B365" s="394" t="str">
        <f>IF(Tabla1[[#This Row],[Código_Actividad]]="","",CONCATENATE(Tabla1[[#This Row],[POA]],".",Tabla1[[#This Row],[SRS]],".",Tabla1[[#This Row],[AREA]],".",Tabla1[[#This Row],[TIPO]]))</f>
        <v/>
      </c>
      <c r="C365" s="394" t="str">
        <f>IF(Tabla1[[#This Row],[Código_Actividad]]="","",'[5]Formulario PPGR1'!#REF!)</f>
        <v/>
      </c>
      <c r="D365" s="394" t="str">
        <f>IF(Tabla1[[#This Row],[Código_Actividad]]="","",'[5]Formulario PPGR1'!#REF!)</f>
        <v/>
      </c>
      <c r="E365" s="394" t="str">
        <f>IF(Tabla1[[#This Row],[Código_Actividad]]="","",'[5]Formulario PPGR1'!#REF!)</f>
        <v/>
      </c>
      <c r="F365" s="394" t="str">
        <f>IF(Tabla1[[#This Row],[Código_Actividad]]="","",'[5]Formulario PPGR1'!#REF!)</f>
        <v/>
      </c>
      <c r="G365" s="395"/>
      <c r="H365" s="396"/>
      <c r="I365" s="397"/>
      <c r="J365" s="395">
        <v>15</v>
      </c>
      <c r="K365" s="398" t="str">
        <f>IFERROR(VLOOKUP(#REF!,#REF!,3,FALSE),"")</f>
        <v/>
      </c>
      <c r="L365" s="398" t="e">
        <f>+Tabla1[[#This Row],[Precio Unitario]]*Tabla1[[#This Row],[Cantidad de Insumos]]</f>
        <v>#VALUE!</v>
      </c>
      <c r="M365" s="399"/>
      <c r="N365" s="396"/>
    </row>
    <row r="366" spans="2:14" s="138" customFormat="1" ht="12.75">
      <c r="B366" s="394" t="str">
        <f>IF(Tabla1[[#This Row],[Código_Actividad]]="","",CONCATENATE(Tabla1[[#This Row],[POA]],".",Tabla1[[#This Row],[SRS]],".",Tabla1[[#This Row],[AREA]],".",Tabla1[[#This Row],[TIPO]]))</f>
        <v/>
      </c>
      <c r="C366" s="394" t="str">
        <f>IF(Tabla1[[#This Row],[Código_Actividad]]="","",'[5]Formulario PPGR1'!#REF!)</f>
        <v/>
      </c>
      <c r="D366" s="394" t="str">
        <f>IF(Tabla1[[#This Row],[Código_Actividad]]="","",'[5]Formulario PPGR1'!#REF!)</f>
        <v/>
      </c>
      <c r="E366" s="394" t="str">
        <f>IF(Tabla1[[#This Row],[Código_Actividad]]="","",'[5]Formulario PPGR1'!#REF!)</f>
        <v/>
      </c>
      <c r="F366" s="394" t="str">
        <f>IF(Tabla1[[#This Row],[Código_Actividad]]="","",'[5]Formulario PPGR1'!#REF!)</f>
        <v/>
      </c>
      <c r="G366" s="395"/>
      <c r="H366" s="396"/>
      <c r="I366" s="397"/>
      <c r="J366" s="395"/>
      <c r="K366" s="398" t="str">
        <f>IFERROR(VLOOKUP(#REF!,#REF!,3,FALSE),"")</f>
        <v/>
      </c>
      <c r="L366" s="398" t="e">
        <f>+Tabla1[[#This Row],[Precio Unitario]]*Tabla1[[#This Row],[Cantidad de Insumos]]</f>
        <v>#VALUE!</v>
      </c>
      <c r="M366" s="399"/>
      <c r="N366" s="396"/>
    </row>
    <row r="367" spans="2:14" s="138" customFormat="1" ht="12.75">
      <c r="B367" s="394" t="str">
        <f>IF(Tabla1[[#This Row],[Código_Actividad]]="","",CONCATENATE(Tabla1[[#This Row],[POA]],".",Tabla1[[#This Row],[SRS]],".",Tabla1[[#This Row],[AREA]],".",Tabla1[[#This Row],[TIPO]]))</f>
        <v/>
      </c>
      <c r="C367" s="394" t="str">
        <f>IF(Tabla1[[#This Row],[Código_Actividad]]="","",'[5]Formulario PPGR1'!#REF!)</f>
        <v/>
      </c>
      <c r="D367" s="394" t="str">
        <f>IF(Tabla1[[#This Row],[Código_Actividad]]="","",'[5]Formulario PPGR1'!#REF!)</f>
        <v/>
      </c>
      <c r="E367" s="394" t="str">
        <f>IF(Tabla1[[#This Row],[Código_Actividad]]="","",'[5]Formulario PPGR1'!#REF!)</f>
        <v/>
      </c>
      <c r="F367" s="394" t="str">
        <f>IF(Tabla1[[#This Row],[Código_Actividad]]="","",'[5]Formulario PPGR1'!#REF!)</f>
        <v/>
      </c>
      <c r="G367" s="395"/>
      <c r="H367" s="396"/>
      <c r="I367" s="397"/>
      <c r="J367" s="395">
        <v>1</v>
      </c>
      <c r="K367" s="398" t="str">
        <f>IFERROR(VLOOKUP(#REF!,#REF!,3,FALSE),"")</f>
        <v/>
      </c>
      <c r="L367" s="398" t="e">
        <f>+Tabla1[[#This Row],[Precio Unitario]]*Tabla1[[#This Row],[Cantidad de Insumos]]</f>
        <v>#VALUE!</v>
      </c>
      <c r="M367" s="399"/>
      <c r="N367" s="396"/>
    </row>
    <row r="368" spans="2:14" s="138" customFormat="1" ht="12.75">
      <c r="B368" s="394" t="str">
        <f>IF(Tabla1[[#This Row],[Código_Actividad]]="","",CONCATENATE(Tabla1[[#This Row],[POA]],".",Tabla1[[#This Row],[SRS]],".",Tabla1[[#This Row],[AREA]],".",Tabla1[[#This Row],[TIPO]]))</f>
        <v/>
      </c>
      <c r="C368" s="394" t="str">
        <f>IF(Tabla1[[#This Row],[Código_Actividad]]="","",'[5]Formulario PPGR1'!#REF!)</f>
        <v/>
      </c>
      <c r="D368" s="394" t="str">
        <f>IF(Tabla1[[#This Row],[Código_Actividad]]="","",'[5]Formulario PPGR1'!#REF!)</f>
        <v/>
      </c>
      <c r="E368" s="394" t="str">
        <f>IF(Tabla1[[#This Row],[Código_Actividad]]="","",'[5]Formulario PPGR1'!#REF!)</f>
        <v/>
      </c>
      <c r="F368" s="394" t="str">
        <f>IF(Tabla1[[#This Row],[Código_Actividad]]="","",'[5]Formulario PPGR1'!#REF!)</f>
        <v/>
      </c>
      <c r="G368" s="395"/>
      <c r="H368" s="396"/>
      <c r="I368" s="397"/>
      <c r="J368" s="395">
        <v>1</v>
      </c>
      <c r="K368" s="398" t="str">
        <f>IFERROR(VLOOKUP(#REF!,#REF!,3,FALSE),"")</f>
        <v/>
      </c>
      <c r="L368" s="398" t="e">
        <f>+Tabla1[[#This Row],[Precio Unitario]]*Tabla1[[#This Row],[Cantidad de Insumos]]</f>
        <v>#VALUE!</v>
      </c>
      <c r="M368" s="399"/>
      <c r="N368" s="396"/>
    </row>
    <row r="369" spans="2:14" s="138" customFormat="1" ht="12.75">
      <c r="B369" s="394" t="str">
        <f>IF(Tabla1[[#This Row],[Código_Actividad]]="","",CONCATENATE(Tabla1[[#This Row],[POA]],".",Tabla1[[#This Row],[SRS]],".",Tabla1[[#This Row],[AREA]],".",Tabla1[[#This Row],[TIPO]]))</f>
        <v/>
      </c>
      <c r="C369" s="394" t="str">
        <f>IF(Tabla1[[#This Row],[Código_Actividad]]="","",'[5]Formulario PPGR1'!#REF!)</f>
        <v/>
      </c>
      <c r="D369" s="394" t="str">
        <f>IF(Tabla1[[#This Row],[Código_Actividad]]="","",'[5]Formulario PPGR1'!#REF!)</f>
        <v/>
      </c>
      <c r="E369" s="394" t="str">
        <f>IF(Tabla1[[#This Row],[Código_Actividad]]="","",'[5]Formulario PPGR1'!#REF!)</f>
        <v/>
      </c>
      <c r="F369" s="394" t="str">
        <f>IF(Tabla1[[#This Row],[Código_Actividad]]="","",'[5]Formulario PPGR1'!#REF!)</f>
        <v/>
      </c>
      <c r="G369" s="395"/>
      <c r="H369" s="396"/>
      <c r="I369" s="397"/>
      <c r="J369" s="395" t="s">
        <v>1283</v>
      </c>
      <c r="K369" s="398" t="str">
        <f>IFERROR(VLOOKUP(#REF!,#REF!,3,FALSE),"")</f>
        <v/>
      </c>
      <c r="L369" s="398" t="e">
        <f>+Tabla1[[#This Row],[Precio Unitario]]*Tabla1[[#This Row],[Cantidad de Insumos]]</f>
        <v>#VALUE!</v>
      </c>
      <c r="M369" s="399"/>
      <c r="N369" s="396"/>
    </row>
    <row r="370" spans="2:14" s="138" customFormat="1" ht="12.75">
      <c r="B370" s="394" t="str">
        <f>IF(Tabla1[[#This Row],[Código_Actividad]]="","",CONCATENATE(Tabla1[[#This Row],[POA]],".",Tabla1[[#This Row],[SRS]],".",Tabla1[[#This Row],[AREA]],".",Tabla1[[#This Row],[TIPO]]))</f>
        <v/>
      </c>
      <c r="C370" s="394" t="str">
        <f>IF(Tabla1[[#This Row],[Código_Actividad]]="","",'[5]Formulario PPGR1'!#REF!)</f>
        <v/>
      </c>
      <c r="D370" s="394" t="str">
        <f>IF(Tabla1[[#This Row],[Código_Actividad]]="","",'[5]Formulario PPGR1'!#REF!)</f>
        <v/>
      </c>
      <c r="E370" s="394" t="str">
        <f>IF(Tabla1[[#This Row],[Código_Actividad]]="","",'[5]Formulario PPGR1'!#REF!)</f>
        <v/>
      </c>
      <c r="F370" s="394" t="str">
        <f>IF(Tabla1[[#This Row],[Código_Actividad]]="","",'[5]Formulario PPGR1'!#REF!)</f>
        <v/>
      </c>
      <c r="G370" s="395"/>
      <c r="H370" s="396"/>
      <c r="I370" s="397"/>
      <c r="J370" s="395" t="s">
        <v>1283</v>
      </c>
      <c r="K370" s="398" t="str">
        <f>IFERROR(VLOOKUP(#REF!,#REF!,3,FALSE),"")</f>
        <v/>
      </c>
      <c r="L370" s="398" t="e">
        <f>+Tabla1[[#This Row],[Precio Unitario]]*Tabla1[[#This Row],[Cantidad de Insumos]]</f>
        <v>#VALUE!</v>
      </c>
      <c r="M370" s="399"/>
      <c r="N370" s="396"/>
    </row>
    <row r="371" spans="2:14" s="138" customFormat="1" ht="12.75">
      <c r="B371" s="394" t="str">
        <f>IF(Tabla1[[#This Row],[Código_Actividad]]="","",CONCATENATE(Tabla1[[#This Row],[POA]],".",Tabla1[[#This Row],[SRS]],".",Tabla1[[#This Row],[AREA]],".",Tabla1[[#This Row],[TIPO]]))</f>
        <v/>
      </c>
      <c r="C371" s="394" t="str">
        <f>IF(Tabla1[[#This Row],[Código_Actividad]]="","",'[5]Formulario PPGR1'!#REF!)</f>
        <v/>
      </c>
      <c r="D371" s="394" t="str">
        <f>IF(Tabla1[[#This Row],[Código_Actividad]]="","",'[5]Formulario PPGR1'!#REF!)</f>
        <v/>
      </c>
      <c r="E371" s="394" t="str">
        <f>IF(Tabla1[[#This Row],[Código_Actividad]]="","",'[5]Formulario PPGR1'!#REF!)</f>
        <v/>
      </c>
      <c r="F371" s="394" t="str">
        <f>IF(Tabla1[[#This Row],[Código_Actividad]]="","",'[5]Formulario PPGR1'!#REF!)</f>
        <v/>
      </c>
      <c r="G371" s="395"/>
      <c r="H371" s="396"/>
      <c r="I371" s="397"/>
      <c r="J371" s="395" t="s">
        <v>1283</v>
      </c>
      <c r="K371" s="398" t="str">
        <f>IFERROR(VLOOKUP(#REF!,#REF!,3,FALSE),"")</f>
        <v/>
      </c>
      <c r="L371" s="398" t="e">
        <f>+Tabla1[[#This Row],[Precio Unitario]]*Tabla1[[#This Row],[Cantidad de Insumos]]</f>
        <v>#VALUE!</v>
      </c>
      <c r="M371" s="399"/>
      <c r="N371" s="396"/>
    </row>
    <row r="372" spans="2:14" s="138" customFormat="1" ht="12.75">
      <c r="B372" s="394" t="str">
        <f>IF(Tabla1[[#This Row],[Código_Actividad]]="","",CONCATENATE(Tabla1[[#This Row],[POA]],".",Tabla1[[#This Row],[SRS]],".",Tabla1[[#This Row],[AREA]],".",Tabla1[[#This Row],[TIPO]]))</f>
        <v/>
      </c>
      <c r="C372" s="394" t="str">
        <f>IF(Tabla1[[#This Row],[Código_Actividad]]="","",'[5]Formulario PPGR1'!#REF!)</f>
        <v/>
      </c>
      <c r="D372" s="394" t="str">
        <f>IF(Tabla1[[#This Row],[Código_Actividad]]="","",'[5]Formulario PPGR1'!#REF!)</f>
        <v/>
      </c>
      <c r="E372" s="394" t="str">
        <f>IF(Tabla1[[#This Row],[Código_Actividad]]="","",'[5]Formulario PPGR1'!#REF!)</f>
        <v/>
      </c>
      <c r="F372" s="394" t="str">
        <f>IF(Tabla1[[#This Row],[Código_Actividad]]="","",'[5]Formulario PPGR1'!#REF!)</f>
        <v/>
      </c>
      <c r="G372" s="395"/>
      <c r="H372" s="396"/>
      <c r="I372" s="397"/>
      <c r="J372" s="395"/>
      <c r="K372" s="398" t="str">
        <f>IFERROR(VLOOKUP(#REF!,#REF!,3,FALSE),"")</f>
        <v/>
      </c>
      <c r="L372" s="398" t="e">
        <f>+Tabla1[[#This Row],[Precio Unitario]]*Tabla1[[#This Row],[Cantidad de Insumos]]</f>
        <v>#VALUE!</v>
      </c>
      <c r="M372" s="399"/>
      <c r="N372" s="396"/>
    </row>
    <row r="373" spans="2:14" s="138" customFormat="1" ht="12.75">
      <c r="B373" s="394" t="str">
        <f>IF(Tabla1[[#This Row],[Código_Actividad]]="","",CONCATENATE(Tabla1[[#This Row],[POA]],".",Tabla1[[#This Row],[SRS]],".",Tabla1[[#This Row],[AREA]],".",Tabla1[[#This Row],[TIPO]]))</f>
        <v/>
      </c>
      <c r="C373" s="394" t="str">
        <f>IF(Tabla1[[#This Row],[Código_Actividad]]="","",'[5]Formulario PPGR1'!#REF!)</f>
        <v/>
      </c>
      <c r="D373" s="394" t="str">
        <f>IF(Tabla1[[#This Row],[Código_Actividad]]="","",'[5]Formulario PPGR1'!#REF!)</f>
        <v/>
      </c>
      <c r="E373" s="394" t="str">
        <f>IF(Tabla1[[#This Row],[Código_Actividad]]="","",'[5]Formulario PPGR1'!#REF!)</f>
        <v/>
      </c>
      <c r="F373" s="394" t="str">
        <f>IF(Tabla1[[#This Row],[Código_Actividad]]="","",'[5]Formulario PPGR1'!#REF!)</f>
        <v/>
      </c>
      <c r="G373" s="395"/>
      <c r="H373" s="396"/>
      <c r="I373" s="397"/>
      <c r="J373" s="395"/>
      <c r="K373" s="398" t="str">
        <f>IFERROR(VLOOKUP(#REF!,#REF!,3,FALSE),"")</f>
        <v/>
      </c>
      <c r="L373" s="398" t="e">
        <f>+Tabla1[[#This Row],[Precio Unitario]]*Tabla1[[#This Row],[Cantidad de Insumos]]</f>
        <v>#VALUE!</v>
      </c>
      <c r="M373" s="399"/>
      <c r="N373" s="396"/>
    </row>
    <row r="374" spans="2:14" s="138" customFormat="1" ht="12.75">
      <c r="B374" s="394" t="str">
        <f>IF(Tabla1[[#This Row],[Código_Actividad]]="","",CONCATENATE(Tabla1[[#This Row],[POA]],".",Tabla1[[#This Row],[SRS]],".",Tabla1[[#This Row],[AREA]],".",Tabla1[[#This Row],[TIPO]]))</f>
        <v/>
      </c>
      <c r="C374" s="394" t="str">
        <f>IF(Tabla1[[#This Row],[Código_Actividad]]="","",'[5]Formulario PPGR1'!#REF!)</f>
        <v/>
      </c>
      <c r="D374" s="394" t="str">
        <f>IF(Tabla1[[#This Row],[Código_Actividad]]="","",'[5]Formulario PPGR1'!#REF!)</f>
        <v/>
      </c>
      <c r="E374" s="394" t="str">
        <f>IF(Tabla1[[#This Row],[Código_Actividad]]="","",'[5]Formulario PPGR1'!#REF!)</f>
        <v/>
      </c>
      <c r="F374" s="394" t="str">
        <f>IF(Tabla1[[#This Row],[Código_Actividad]]="","",'[5]Formulario PPGR1'!#REF!)</f>
        <v/>
      </c>
      <c r="G374" s="395"/>
      <c r="H374" s="396"/>
      <c r="I374" s="397"/>
      <c r="J374" s="395">
        <v>2</v>
      </c>
      <c r="K374" s="398" t="str">
        <f>IFERROR(VLOOKUP(#REF!,#REF!,3,FALSE),"")</f>
        <v/>
      </c>
      <c r="L374" s="398" t="e">
        <f>+Tabla1[[#This Row],[Precio Unitario]]*Tabla1[[#This Row],[Cantidad de Insumos]]</f>
        <v>#VALUE!</v>
      </c>
      <c r="M374" s="399"/>
      <c r="N374" s="396"/>
    </row>
    <row r="375" spans="2:14" s="138" customFormat="1" ht="12.75">
      <c r="B375" s="394" t="str">
        <f>IF(Tabla1[[#This Row],[Código_Actividad]]="","",CONCATENATE(Tabla1[[#This Row],[POA]],".",Tabla1[[#This Row],[SRS]],".",Tabla1[[#This Row],[AREA]],".",Tabla1[[#This Row],[TIPO]]))</f>
        <v/>
      </c>
      <c r="C375" s="394" t="str">
        <f>IF(Tabla1[[#This Row],[Código_Actividad]]="","",'[5]Formulario PPGR1'!#REF!)</f>
        <v/>
      </c>
      <c r="D375" s="394" t="str">
        <f>IF(Tabla1[[#This Row],[Código_Actividad]]="","",'[5]Formulario PPGR1'!#REF!)</f>
        <v/>
      </c>
      <c r="E375" s="394" t="str">
        <f>IF(Tabla1[[#This Row],[Código_Actividad]]="","",'[5]Formulario PPGR1'!#REF!)</f>
        <v/>
      </c>
      <c r="F375" s="394" t="str">
        <f>IF(Tabla1[[#This Row],[Código_Actividad]]="","",'[5]Formulario PPGR1'!#REF!)</f>
        <v/>
      </c>
      <c r="G375" s="395"/>
      <c r="H375" s="396"/>
      <c r="I375" s="397"/>
      <c r="J375" s="395"/>
      <c r="K375" s="398" t="str">
        <f>IFERROR(VLOOKUP(#REF!,#REF!,3,FALSE),"")</f>
        <v/>
      </c>
      <c r="L375" s="398" t="e">
        <f>+Tabla1[[#This Row],[Precio Unitario]]*Tabla1[[#This Row],[Cantidad de Insumos]]</f>
        <v>#VALUE!</v>
      </c>
      <c r="M375" s="399"/>
      <c r="N375" s="396"/>
    </row>
    <row r="376" spans="2:14" s="138" customFormat="1" ht="12.75">
      <c r="B376" s="394" t="str">
        <f>IF(Tabla1[[#This Row],[Código_Actividad]]="","",CONCATENATE(Tabla1[[#This Row],[POA]],".",Tabla1[[#This Row],[SRS]],".",Tabla1[[#This Row],[AREA]],".",Tabla1[[#This Row],[TIPO]]))</f>
        <v/>
      </c>
      <c r="C376" s="394" t="str">
        <f>IF(Tabla1[[#This Row],[Código_Actividad]]="","",'[5]Formulario PPGR1'!#REF!)</f>
        <v/>
      </c>
      <c r="D376" s="394" t="str">
        <f>IF(Tabla1[[#This Row],[Código_Actividad]]="","",'[5]Formulario PPGR1'!#REF!)</f>
        <v/>
      </c>
      <c r="E376" s="394" t="str">
        <f>IF(Tabla1[[#This Row],[Código_Actividad]]="","",'[5]Formulario PPGR1'!#REF!)</f>
        <v/>
      </c>
      <c r="F376" s="394" t="str">
        <f>IF(Tabla1[[#This Row],[Código_Actividad]]="","",'[5]Formulario PPGR1'!#REF!)</f>
        <v/>
      </c>
      <c r="G376" s="395"/>
      <c r="H376" s="396"/>
      <c r="I376" s="397"/>
      <c r="J376" s="395">
        <v>1</v>
      </c>
      <c r="K376" s="398" t="str">
        <f>IFERROR(VLOOKUP(#REF!,#REF!,3,FALSE),"")</f>
        <v/>
      </c>
      <c r="L376" s="398" t="e">
        <f>+Tabla1[[#This Row],[Precio Unitario]]*Tabla1[[#This Row],[Cantidad de Insumos]]</f>
        <v>#VALUE!</v>
      </c>
      <c r="M376" s="399"/>
      <c r="N376" s="396"/>
    </row>
    <row r="377" spans="2:14" s="138" customFormat="1" ht="12.75">
      <c r="B377" s="394" t="str">
        <f>IF(Tabla1[[#This Row],[Código_Actividad]]="","",CONCATENATE(Tabla1[[#This Row],[POA]],".",Tabla1[[#This Row],[SRS]],".",Tabla1[[#This Row],[AREA]],".",Tabla1[[#This Row],[TIPO]]))</f>
        <v/>
      </c>
      <c r="C377" s="394" t="str">
        <f>IF(Tabla1[[#This Row],[Código_Actividad]]="","",'[5]Formulario PPGR1'!#REF!)</f>
        <v/>
      </c>
      <c r="D377" s="394" t="str">
        <f>IF(Tabla1[[#This Row],[Código_Actividad]]="","",'[5]Formulario PPGR1'!#REF!)</f>
        <v/>
      </c>
      <c r="E377" s="394" t="str">
        <f>IF(Tabla1[[#This Row],[Código_Actividad]]="","",'[5]Formulario PPGR1'!#REF!)</f>
        <v/>
      </c>
      <c r="F377" s="394" t="str">
        <f>IF(Tabla1[[#This Row],[Código_Actividad]]="","",'[5]Formulario PPGR1'!#REF!)</f>
        <v/>
      </c>
      <c r="G377" s="395"/>
      <c r="H377" s="396"/>
      <c r="I377" s="397"/>
      <c r="J377" s="395">
        <v>1</v>
      </c>
      <c r="K377" s="398" t="str">
        <f>IFERROR(VLOOKUP(#REF!,#REF!,3,FALSE),"")</f>
        <v/>
      </c>
      <c r="L377" s="398" t="e">
        <f>+Tabla1[[#This Row],[Precio Unitario]]*Tabla1[[#This Row],[Cantidad de Insumos]]</f>
        <v>#VALUE!</v>
      </c>
      <c r="M377" s="399"/>
      <c r="N377" s="396"/>
    </row>
    <row r="378" spans="2:14" s="138" customFormat="1" ht="12.75">
      <c r="B378" s="394" t="str">
        <f>IF(Tabla1[[#This Row],[Código_Actividad]]="","",CONCATENATE(Tabla1[[#This Row],[POA]],".",Tabla1[[#This Row],[SRS]],".",Tabla1[[#This Row],[AREA]],".",Tabla1[[#This Row],[TIPO]]))</f>
        <v/>
      </c>
      <c r="C378" s="394" t="str">
        <f>IF(Tabla1[[#This Row],[Código_Actividad]]="","",'[5]Formulario PPGR1'!#REF!)</f>
        <v/>
      </c>
      <c r="D378" s="394" t="str">
        <f>IF(Tabla1[[#This Row],[Código_Actividad]]="","",'[5]Formulario PPGR1'!#REF!)</f>
        <v/>
      </c>
      <c r="E378" s="394" t="str">
        <f>IF(Tabla1[[#This Row],[Código_Actividad]]="","",'[5]Formulario PPGR1'!#REF!)</f>
        <v/>
      </c>
      <c r="F378" s="394" t="str">
        <f>IF(Tabla1[[#This Row],[Código_Actividad]]="","",'[5]Formulario PPGR1'!#REF!)</f>
        <v/>
      </c>
      <c r="G378" s="395"/>
      <c r="H378" s="396"/>
      <c r="I378" s="397"/>
      <c r="J378" s="395">
        <v>1</v>
      </c>
      <c r="K378" s="398" t="str">
        <f>IFERROR(VLOOKUP(#REF!,#REF!,3,FALSE),"")</f>
        <v/>
      </c>
      <c r="L378" s="398" t="e">
        <f>+Tabla1[[#This Row],[Precio Unitario]]*Tabla1[[#This Row],[Cantidad de Insumos]]</f>
        <v>#VALUE!</v>
      </c>
      <c r="M378" s="399"/>
      <c r="N378" s="396"/>
    </row>
    <row r="379" spans="2:14" s="138" customFormat="1" ht="12.75">
      <c r="B379" s="394" t="str">
        <f>IF(Tabla1[[#This Row],[Código_Actividad]]="","",CONCATENATE(Tabla1[[#This Row],[POA]],".",Tabla1[[#This Row],[SRS]],".",Tabla1[[#This Row],[AREA]],".",Tabla1[[#This Row],[TIPO]]))</f>
        <v/>
      </c>
      <c r="C379" s="394" t="str">
        <f>IF(Tabla1[[#This Row],[Código_Actividad]]="","",'[5]Formulario PPGR1'!#REF!)</f>
        <v/>
      </c>
      <c r="D379" s="394" t="str">
        <f>IF(Tabla1[[#This Row],[Código_Actividad]]="","",'[5]Formulario PPGR1'!#REF!)</f>
        <v/>
      </c>
      <c r="E379" s="394" t="str">
        <f>IF(Tabla1[[#This Row],[Código_Actividad]]="","",'[5]Formulario PPGR1'!#REF!)</f>
        <v/>
      </c>
      <c r="F379" s="394" t="str">
        <f>IF(Tabla1[[#This Row],[Código_Actividad]]="","",'[5]Formulario PPGR1'!#REF!)</f>
        <v/>
      </c>
      <c r="G379" s="395"/>
      <c r="H379" s="396"/>
      <c r="I379" s="397"/>
      <c r="J379" s="395"/>
      <c r="K379" s="398" t="str">
        <f>IFERROR(VLOOKUP(#REF!,#REF!,3,FALSE),"")</f>
        <v/>
      </c>
      <c r="L379" s="398" t="e">
        <f>+Tabla1[[#This Row],[Precio Unitario]]*Tabla1[[#This Row],[Cantidad de Insumos]]</f>
        <v>#VALUE!</v>
      </c>
      <c r="M379" s="399"/>
      <c r="N379" s="396"/>
    </row>
    <row r="380" spans="2:14" s="138" customFormat="1" ht="12.75">
      <c r="B380" s="394" t="str">
        <f>IF(Tabla1[[#This Row],[Código_Actividad]]="","",CONCATENATE(Tabla1[[#This Row],[POA]],".",Tabla1[[#This Row],[SRS]],".",Tabla1[[#This Row],[AREA]],".",Tabla1[[#This Row],[TIPO]]))</f>
        <v/>
      </c>
      <c r="C380" s="394" t="str">
        <f>IF(Tabla1[[#This Row],[Código_Actividad]]="","",'[5]Formulario PPGR1'!#REF!)</f>
        <v/>
      </c>
      <c r="D380" s="394" t="str">
        <f>IF(Tabla1[[#This Row],[Código_Actividad]]="","",'[5]Formulario PPGR1'!#REF!)</f>
        <v/>
      </c>
      <c r="E380" s="394" t="str">
        <f>IF(Tabla1[[#This Row],[Código_Actividad]]="","",'[5]Formulario PPGR1'!#REF!)</f>
        <v/>
      </c>
      <c r="F380" s="394" t="str">
        <f>IF(Tabla1[[#This Row],[Código_Actividad]]="","",'[5]Formulario PPGR1'!#REF!)</f>
        <v/>
      </c>
      <c r="G380" s="395"/>
      <c r="H380" s="396"/>
      <c r="I380" s="397"/>
      <c r="J380" s="395"/>
      <c r="K380" s="398" t="str">
        <f>IFERROR(VLOOKUP(#REF!,#REF!,3,FALSE),"")</f>
        <v/>
      </c>
      <c r="L380" s="398" t="e">
        <f>+Tabla1[[#This Row],[Precio Unitario]]*Tabla1[[#This Row],[Cantidad de Insumos]]</f>
        <v>#VALUE!</v>
      </c>
      <c r="M380" s="399"/>
      <c r="N380" s="396"/>
    </row>
    <row r="381" spans="2:14" s="138" customFormat="1" ht="12.75">
      <c r="B381" s="394" t="str">
        <f>IF(Tabla1[[#This Row],[Código_Actividad]]="","",CONCATENATE(Tabla1[[#This Row],[POA]],".",Tabla1[[#This Row],[SRS]],".",Tabla1[[#This Row],[AREA]],".",Tabla1[[#This Row],[TIPO]]))</f>
        <v/>
      </c>
      <c r="C381" s="394" t="str">
        <f>IF(Tabla1[[#This Row],[Código_Actividad]]="","",'[5]Formulario PPGR1'!#REF!)</f>
        <v/>
      </c>
      <c r="D381" s="394" t="str">
        <f>IF(Tabla1[[#This Row],[Código_Actividad]]="","",'[5]Formulario PPGR1'!#REF!)</f>
        <v/>
      </c>
      <c r="E381" s="394" t="str">
        <f>IF(Tabla1[[#This Row],[Código_Actividad]]="","",'[5]Formulario PPGR1'!#REF!)</f>
        <v/>
      </c>
      <c r="F381" s="394" t="str">
        <f>IF(Tabla1[[#This Row],[Código_Actividad]]="","",'[5]Formulario PPGR1'!#REF!)</f>
        <v/>
      </c>
      <c r="G381" s="395"/>
      <c r="H381" s="396"/>
      <c r="I381" s="397"/>
      <c r="J381" s="395">
        <v>7</v>
      </c>
      <c r="K381" s="398" t="str">
        <f>IFERROR(VLOOKUP(#REF!,#REF!,3,FALSE),"")</f>
        <v/>
      </c>
      <c r="L381" s="398" t="e">
        <f>+Tabla1[[#This Row],[Precio Unitario]]*Tabla1[[#This Row],[Cantidad de Insumos]]</f>
        <v>#VALUE!</v>
      </c>
      <c r="M381" s="399"/>
      <c r="N381" s="396"/>
    </row>
    <row r="382" spans="2:14" s="138" customFormat="1" ht="12.75">
      <c r="B382" s="394" t="str">
        <f>IF(Tabla1[[#This Row],[Código_Actividad]]="","",CONCATENATE(Tabla1[[#This Row],[POA]],".",Tabla1[[#This Row],[SRS]],".",Tabla1[[#This Row],[AREA]],".",Tabla1[[#This Row],[TIPO]]))</f>
        <v/>
      </c>
      <c r="C382" s="394" t="str">
        <f>IF(Tabla1[[#This Row],[Código_Actividad]]="","",'[5]Formulario PPGR1'!#REF!)</f>
        <v/>
      </c>
      <c r="D382" s="394" t="str">
        <f>IF(Tabla1[[#This Row],[Código_Actividad]]="","",'[5]Formulario PPGR1'!#REF!)</f>
        <v/>
      </c>
      <c r="E382" s="394" t="str">
        <f>IF(Tabla1[[#This Row],[Código_Actividad]]="","",'[5]Formulario PPGR1'!#REF!)</f>
        <v/>
      </c>
      <c r="F382" s="394" t="str">
        <f>IF(Tabla1[[#This Row],[Código_Actividad]]="","",'[5]Formulario PPGR1'!#REF!)</f>
        <v/>
      </c>
      <c r="G382" s="395"/>
      <c r="H382" s="396"/>
      <c r="I382" s="397"/>
      <c r="J382" s="395">
        <v>7</v>
      </c>
      <c r="K382" s="398" t="str">
        <f>IFERROR(VLOOKUP(#REF!,#REF!,3,FALSE),"")</f>
        <v/>
      </c>
      <c r="L382" s="398" t="e">
        <f>+Tabla1[[#This Row],[Precio Unitario]]*Tabla1[[#This Row],[Cantidad de Insumos]]</f>
        <v>#VALUE!</v>
      </c>
      <c r="M382" s="399"/>
      <c r="N382" s="396"/>
    </row>
    <row r="383" spans="2:14" s="138" customFormat="1" ht="12.75">
      <c r="B383" s="394" t="str">
        <f>IF(Tabla1[[#This Row],[Código_Actividad]]="","",CONCATENATE(Tabla1[[#This Row],[POA]],".",Tabla1[[#This Row],[SRS]],".",Tabla1[[#This Row],[AREA]],".",Tabla1[[#This Row],[TIPO]]))</f>
        <v/>
      </c>
      <c r="C383" s="394" t="str">
        <f>IF(Tabla1[[#This Row],[Código_Actividad]]="","",'[5]Formulario PPGR1'!#REF!)</f>
        <v/>
      </c>
      <c r="D383" s="394" t="str">
        <f>IF(Tabla1[[#This Row],[Código_Actividad]]="","",'[5]Formulario PPGR1'!#REF!)</f>
        <v/>
      </c>
      <c r="E383" s="394" t="str">
        <f>IF(Tabla1[[#This Row],[Código_Actividad]]="","",'[5]Formulario PPGR1'!#REF!)</f>
        <v/>
      </c>
      <c r="F383" s="394" t="str">
        <f>IF(Tabla1[[#This Row],[Código_Actividad]]="","",'[5]Formulario PPGR1'!#REF!)</f>
        <v/>
      </c>
      <c r="G383" s="395"/>
      <c r="H383" s="396"/>
      <c r="I383" s="397"/>
      <c r="J383" s="395">
        <v>7</v>
      </c>
      <c r="K383" s="398" t="str">
        <f>IFERROR(VLOOKUP(#REF!,#REF!,3,FALSE),"")</f>
        <v/>
      </c>
      <c r="L383" s="398" t="e">
        <f>+Tabla1[[#This Row],[Precio Unitario]]*Tabla1[[#This Row],[Cantidad de Insumos]]</f>
        <v>#VALUE!</v>
      </c>
      <c r="M383" s="399"/>
      <c r="N383" s="396"/>
    </row>
    <row r="384" spans="2:14" s="138" customFormat="1" ht="12.75">
      <c r="B384" s="394" t="str">
        <f>IF(Tabla1[[#This Row],[Código_Actividad]]="","",CONCATENATE(Tabla1[[#This Row],[POA]],".",Tabla1[[#This Row],[SRS]],".",Tabla1[[#This Row],[AREA]],".",Tabla1[[#This Row],[TIPO]]))</f>
        <v/>
      </c>
      <c r="C384" s="394" t="str">
        <f>IF(Tabla1[[#This Row],[Código_Actividad]]="","",'[5]Formulario PPGR1'!#REF!)</f>
        <v/>
      </c>
      <c r="D384" s="394" t="str">
        <f>IF(Tabla1[[#This Row],[Código_Actividad]]="","",'[5]Formulario PPGR1'!#REF!)</f>
        <v/>
      </c>
      <c r="E384" s="394" t="str">
        <f>IF(Tabla1[[#This Row],[Código_Actividad]]="","",'[5]Formulario PPGR1'!#REF!)</f>
        <v/>
      </c>
      <c r="F384" s="394" t="str">
        <f>IF(Tabla1[[#This Row],[Código_Actividad]]="","",'[5]Formulario PPGR1'!#REF!)</f>
        <v/>
      </c>
      <c r="G384" s="395"/>
      <c r="H384" s="396"/>
      <c r="I384" s="397"/>
      <c r="J384" s="395">
        <v>3</v>
      </c>
      <c r="K384" s="398" t="str">
        <f>IFERROR(VLOOKUP(#REF!,#REF!,3,FALSE),"")</f>
        <v/>
      </c>
      <c r="L384" s="398" t="e">
        <f>+Tabla1[[#This Row],[Precio Unitario]]*Tabla1[[#This Row],[Cantidad de Insumos]]</f>
        <v>#VALUE!</v>
      </c>
      <c r="M384" s="399"/>
      <c r="N384" s="396"/>
    </row>
    <row r="385" spans="2:14" s="138" customFormat="1" ht="12.75">
      <c r="B385" s="394" t="str">
        <f>IF(Tabla1[[#This Row],[Código_Actividad]]="","",CONCATENATE(Tabla1[[#This Row],[POA]],".",Tabla1[[#This Row],[SRS]],".",Tabla1[[#This Row],[AREA]],".",Tabla1[[#This Row],[TIPO]]))</f>
        <v/>
      </c>
      <c r="C385" s="394" t="str">
        <f>IF(Tabla1[[#This Row],[Código_Actividad]]="","",'[5]Formulario PPGR1'!#REF!)</f>
        <v/>
      </c>
      <c r="D385" s="394" t="str">
        <f>IF(Tabla1[[#This Row],[Código_Actividad]]="","",'[5]Formulario PPGR1'!#REF!)</f>
        <v/>
      </c>
      <c r="E385" s="394" t="str">
        <f>IF(Tabla1[[#This Row],[Código_Actividad]]="","",'[5]Formulario PPGR1'!#REF!)</f>
        <v/>
      </c>
      <c r="F385" s="394" t="str">
        <f>IF(Tabla1[[#This Row],[Código_Actividad]]="","",'[5]Formulario PPGR1'!#REF!)</f>
        <v/>
      </c>
      <c r="G385" s="395"/>
      <c r="H385" s="396"/>
      <c r="I385" s="397"/>
      <c r="J385" s="395">
        <v>1</v>
      </c>
      <c r="K385" s="398" t="str">
        <f>IFERROR(VLOOKUP(#REF!,#REF!,3,FALSE),"")</f>
        <v/>
      </c>
      <c r="L385" s="398" t="e">
        <f>+Tabla1[[#This Row],[Precio Unitario]]*Tabla1[[#This Row],[Cantidad de Insumos]]</f>
        <v>#VALUE!</v>
      </c>
      <c r="M385" s="399"/>
      <c r="N385" s="396"/>
    </row>
    <row r="386" spans="2:14" ht="12.75">
      <c r="B386" s="394" t="str">
        <f>IF(Tabla1[[#This Row],[Código_Actividad]]="","",CONCATENATE(Tabla1[[#This Row],[POA]],".",Tabla1[[#This Row],[SRS]],".",Tabla1[[#This Row],[AREA]],".",Tabla1[[#This Row],[TIPO]]))</f>
        <v/>
      </c>
      <c r="C386" s="394" t="str">
        <f>IF(Tabla1[[#This Row],[Código_Actividad]]="","",'[5]Formulario PPGR1'!#REF!)</f>
        <v/>
      </c>
      <c r="D386" s="394" t="str">
        <f>IF(Tabla1[[#This Row],[Código_Actividad]]="","",'[5]Formulario PPGR1'!#REF!)</f>
        <v/>
      </c>
      <c r="E386" s="394" t="str">
        <f>IF(Tabla1[[#This Row],[Código_Actividad]]="","",'[5]Formulario PPGR1'!#REF!)</f>
        <v/>
      </c>
      <c r="F386" s="394" t="str">
        <f>IF(Tabla1[[#This Row],[Código_Actividad]]="","",'[5]Formulario PPGR1'!#REF!)</f>
        <v/>
      </c>
      <c r="G386" s="395"/>
      <c r="H386" s="396"/>
      <c r="I386" s="397"/>
      <c r="J386" s="395">
        <v>1</v>
      </c>
      <c r="K386" s="398" t="str">
        <f>IFERROR(VLOOKUP(#REF!,#REF!,3,FALSE),"")</f>
        <v/>
      </c>
      <c r="L386" s="398" t="e">
        <f>+Tabla1[[#This Row],[Precio Unitario]]*Tabla1[[#This Row],[Cantidad de Insumos]]</f>
        <v>#VALUE!</v>
      </c>
      <c r="M386" s="399"/>
      <c r="N386" s="396"/>
    </row>
    <row r="387" spans="2:14" ht="12.75">
      <c r="B387" s="394" t="str">
        <f>IF(Tabla1[[#This Row],[Código_Actividad]]="","",CONCATENATE(Tabla1[[#This Row],[POA]],".",Tabla1[[#This Row],[SRS]],".",Tabla1[[#This Row],[AREA]],".",Tabla1[[#This Row],[TIPO]]))</f>
        <v/>
      </c>
      <c r="C387" s="394" t="str">
        <f>IF(Tabla1[[#This Row],[Código_Actividad]]="","",'[5]Formulario PPGR1'!#REF!)</f>
        <v/>
      </c>
      <c r="D387" s="394" t="str">
        <f>IF(Tabla1[[#This Row],[Código_Actividad]]="","",'[5]Formulario PPGR1'!#REF!)</f>
        <v/>
      </c>
      <c r="E387" s="394" t="str">
        <f>IF(Tabla1[[#This Row],[Código_Actividad]]="","",'[5]Formulario PPGR1'!#REF!)</f>
        <v/>
      </c>
      <c r="F387" s="394" t="str">
        <f>IF(Tabla1[[#This Row],[Código_Actividad]]="","",'[5]Formulario PPGR1'!#REF!)</f>
        <v/>
      </c>
      <c r="G387" s="395"/>
      <c r="H387" s="396"/>
      <c r="I387" s="397"/>
      <c r="J387" s="395">
        <v>1</v>
      </c>
      <c r="K387" s="398" t="str">
        <f>IFERROR(VLOOKUP(#REF!,#REF!,3,FALSE),"")</f>
        <v/>
      </c>
      <c r="L387" s="398" t="e">
        <f>+Tabla1[[#This Row],[Precio Unitario]]*Tabla1[[#This Row],[Cantidad de Insumos]]</f>
        <v>#VALUE!</v>
      </c>
      <c r="M387" s="399"/>
      <c r="N387" s="396"/>
    </row>
    <row r="388" spans="2:14" ht="12.75">
      <c r="B388" s="394" t="str">
        <f>IF(Tabla1[[#This Row],[Código_Actividad]]="","",CONCATENATE(Tabla1[[#This Row],[POA]],".",Tabla1[[#This Row],[SRS]],".",Tabla1[[#This Row],[AREA]],".",Tabla1[[#This Row],[TIPO]]))</f>
        <v/>
      </c>
      <c r="C388" s="394" t="str">
        <f>IF(Tabla1[[#This Row],[Código_Actividad]]="","",'[5]Formulario PPGR1'!#REF!)</f>
        <v/>
      </c>
      <c r="D388" s="394" t="str">
        <f>IF(Tabla1[[#This Row],[Código_Actividad]]="","",'[5]Formulario PPGR1'!#REF!)</f>
        <v/>
      </c>
      <c r="E388" s="394" t="str">
        <f>IF(Tabla1[[#This Row],[Código_Actividad]]="","",'[5]Formulario PPGR1'!#REF!)</f>
        <v/>
      </c>
      <c r="F388" s="394" t="str">
        <f>IF(Tabla1[[#This Row],[Código_Actividad]]="","",'[5]Formulario PPGR1'!#REF!)</f>
        <v/>
      </c>
      <c r="G388" s="395"/>
      <c r="H388" s="396"/>
      <c r="I388" s="397"/>
      <c r="J388" s="395">
        <v>15</v>
      </c>
      <c r="K388" s="398" t="str">
        <f>IFERROR(VLOOKUP(#REF!,#REF!,3,FALSE),"")</f>
        <v/>
      </c>
      <c r="L388" s="398" t="e">
        <f>+Tabla1[[#This Row],[Precio Unitario]]*Tabla1[[#This Row],[Cantidad de Insumos]]</f>
        <v>#VALUE!</v>
      </c>
      <c r="M388" s="399"/>
      <c r="N388" s="396"/>
    </row>
    <row r="389" spans="2:14" ht="12.75">
      <c r="B389" s="394" t="str">
        <f>IF(Tabla1[[#This Row],[Código_Actividad]]="","",CONCATENATE(Tabla1[[#This Row],[POA]],".",Tabla1[[#This Row],[SRS]],".",Tabla1[[#This Row],[AREA]],".",Tabla1[[#This Row],[TIPO]]))</f>
        <v/>
      </c>
      <c r="C389" s="394" t="str">
        <f>IF(Tabla1[[#This Row],[Código_Actividad]]="","",'[5]Formulario PPGR1'!#REF!)</f>
        <v/>
      </c>
      <c r="D389" s="394" t="str">
        <f>IF(Tabla1[[#This Row],[Código_Actividad]]="","",'[5]Formulario PPGR1'!#REF!)</f>
        <v/>
      </c>
      <c r="E389" s="394" t="str">
        <f>IF(Tabla1[[#This Row],[Código_Actividad]]="","",'[5]Formulario PPGR1'!#REF!)</f>
        <v/>
      </c>
      <c r="F389" s="394" t="str">
        <f>IF(Tabla1[[#This Row],[Código_Actividad]]="","",'[5]Formulario PPGR1'!#REF!)</f>
        <v/>
      </c>
      <c r="G389" s="395"/>
      <c r="H389" s="396"/>
      <c r="I389" s="397"/>
      <c r="J389" s="395"/>
      <c r="K389" s="398" t="str">
        <f>IFERROR(VLOOKUP(#REF!,#REF!,3,FALSE),"")</f>
        <v/>
      </c>
      <c r="L389" s="398" t="e">
        <f>+Tabla1[[#This Row],[Precio Unitario]]*Tabla1[[#This Row],[Cantidad de Insumos]]</f>
        <v>#VALUE!</v>
      </c>
      <c r="M389" s="399"/>
      <c r="N389" s="396"/>
    </row>
    <row r="390" spans="2:14" ht="12.75">
      <c r="B390" s="394" t="str">
        <f>IF(Tabla1[[#This Row],[Código_Actividad]]="","",CONCATENATE(Tabla1[[#This Row],[POA]],".",Tabla1[[#This Row],[SRS]],".",Tabla1[[#This Row],[AREA]],".",Tabla1[[#This Row],[TIPO]]))</f>
        <v/>
      </c>
      <c r="C390" s="394" t="str">
        <f>IF(Tabla1[[#This Row],[Código_Actividad]]="","",'[5]Formulario PPGR1'!#REF!)</f>
        <v/>
      </c>
      <c r="D390" s="394" t="str">
        <f>IF(Tabla1[[#This Row],[Código_Actividad]]="","",'[5]Formulario PPGR1'!#REF!)</f>
        <v/>
      </c>
      <c r="E390" s="394" t="str">
        <f>IF(Tabla1[[#This Row],[Código_Actividad]]="","",'[5]Formulario PPGR1'!#REF!)</f>
        <v/>
      </c>
      <c r="F390" s="394" t="str">
        <f>IF(Tabla1[[#This Row],[Código_Actividad]]="","",'[5]Formulario PPGR1'!#REF!)</f>
        <v/>
      </c>
      <c r="G390" s="395"/>
      <c r="H390" s="396"/>
      <c r="I390" s="397"/>
      <c r="J390" s="395">
        <v>3</v>
      </c>
      <c r="K390" s="398" t="str">
        <f>IFERROR(VLOOKUP(#REF!,#REF!,3,FALSE),"")</f>
        <v/>
      </c>
      <c r="L390" s="398" t="e">
        <f>+Tabla1[[#This Row],[Precio Unitario]]*Tabla1[[#This Row],[Cantidad de Insumos]]</f>
        <v>#VALUE!</v>
      </c>
      <c r="M390" s="399"/>
      <c r="N390" s="396"/>
    </row>
    <row r="391" spans="2:14" ht="12.75">
      <c r="B391" s="394" t="str">
        <f>IF(Tabla1[[#This Row],[Código_Actividad]]="","",CONCATENATE(Tabla1[[#This Row],[POA]],".",Tabla1[[#This Row],[SRS]],".",Tabla1[[#This Row],[AREA]],".",Tabla1[[#This Row],[TIPO]]))</f>
        <v/>
      </c>
      <c r="C391" s="394" t="str">
        <f>IF(Tabla1[[#This Row],[Código_Actividad]]="","",'[5]Formulario PPGR1'!#REF!)</f>
        <v/>
      </c>
      <c r="D391" s="394" t="str">
        <f>IF(Tabla1[[#This Row],[Código_Actividad]]="","",'[5]Formulario PPGR1'!#REF!)</f>
        <v/>
      </c>
      <c r="E391" s="394" t="str">
        <f>IF(Tabla1[[#This Row],[Código_Actividad]]="","",'[5]Formulario PPGR1'!#REF!)</f>
        <v/>
      </c>
      <c r="F391" s="394" t="str">
        <f>IF(Tabla1[[#This Row],[Código_Actividad]]="","",'[5]Formulario PPGR1'!#REF!)</f>
        <v/>
      </c>
      <c r="G391" s="395"/>
      <c r="H391" s="396"/>
      <c r="I391" s="397"/>
      <c r="J391" s="395">
        <v>1</v>
      </c>
      <c r="K391" s="398" t="str">
        <f>IFERROR(VLOOKUP(#REF!,#REF!,3,FALSE),"")</f>
        <v/>
      </c>
      <c r="L391" s="398" t="e">
        <f>+Tabla1[[#This Row],[Precio Unitario]]*Tabla1[[#This Row],[Cantidad de Insumos]]</f>
        <v>#VALUE!</v>
      </c>
      <c r="M391" s="399"/>
      <c r="N391" s="396"/>
    </row>
    <row r="392" spans="2:14" ht="12.75">
      <c r="B392" s="394" t="str">
        <f>IF(Tabla1[[#This Row],[Código_Actividad]]="","",CONCATENATE(Tabla1[[#This Row],[POA]],".",Tabla1[[#This Row],[SRS]],".",Tabla1[[#This Row],[AREA]],".",Tabla1[[#This Row],[TIPO]]))</f>
        <v/>
      </c>
      <c r="C392" s="394" t="str">
        <f>IF(Tabla1[[#This Row],[Código_Actividad]]="","",'[5]Formulario PPGR1'!#REF!)</f>
        <v/>
      </c>
      <c r="D392" s="394" t="str">
        <f>IF(Tabla1[[#This Row],[Código_Actividad]]="","",'[5]Formulario PPGR1'!#REF!)</f>
        <v/>
      </c>
      <c r="E392" s="394" t="str">
        <f>IF(Tabla1[[#This Row],[Código_Actividad]]="","",'[5]Formulario PPGR1'!#REF!)</f>
        <v/>
      </c>
      <c r="F392" s="394" t="str">
        <f>IF(Tabla1[[#This Row],[Código_Actividad]]="","",'[5]Formulario PPGR1'!#REF!)</f>
        <v/>
      </c>
      <c r="G392" s="395"/>
      <c r="H392" s="396"/>
      <c r="I392" s="397"/>
      <c r="J392" s="395">
        <v>5</v>
      </c>
      <c r="K392" s="398" t="str">
        <f>IFERROR(VLOOKUP(#REF!,#REF!,3,FALSE),"")</f>
        <v/>
      </c>
      <c r="L392" s="398" t="e">
        <f>+Tabla1[[#This Row],[Precio Unitario]]*Tabla1[[#This Row],[Cantidad de Insumos]]</f>
        <v>#VALUE!</v>
      </c>
      <c r="M392" s="399"/>
      <c r="N392" s="396"/>
    </row>
    <row r="393" spans="2:14" ht="12.75">
      <c r="B393" s="394" t="str">
        <f>IF(Tabla1[[#This Row],[Código_Actividad]]="","",CONCATENATE(Tabla1[[#This Row],[POA]],".",Tabla1[[#This Row],[SRS]],".",Tabla1[[#This Row],[AREA]],".",Tabla1[[#This Row],[TIPO]]))</f>
        <v/>
      </c>
      <c r="C393" s="394" t="str">
        <f>IF(Tabla1[[#This Row],[Código_Actividad]]="","",'[5]Formulario PPGR1'!#REF!)</f>
        <v/>
      </c>
      <c r="D393" s="394" t="str">
        <f>IF(Tabla1[[#This Row],[Código_Actividad]]="","",'[5]Formulario PPGR1'!#REF!)</f>
        <v/>
      </c>
      <c r="E393" s="394" t="str">
        <f>IF(Tabla1[[#This Row],[Código_Actividad]]="","",'[5]Formulario PPGR1'!#REF!)</f>
        <v/>
      </c>
      <c r="F393" s="394" t="str">
        <f>IF(Tabla1[[#This Row],[Código_Actividad]]="","",'[5]Formulario PPGR1'!#REF!)</f>
        <v/>
      </c>
      <c r="G393" s="395"/>
      <c r="H393" s="396"/>
      <c r="I393" s="397"/>
      <c r="J393" s="395">
        <v>1</v>
      </c>
      <c r="K393" s="398" t="str">
        <f>IFERROR(VLOOKUP(#REF!,#REF!,3,FALSE),"")</f>
        <v/>
      </c>
      <c r="L393" s="398" t="e">
        <f>+Tabla1[[#This Row],[Precio Unitario]]*Tabla1[[#This Row],[Cantidad de Insumos]]</f>
        <v>#VALUE!</v>
      </c>
      <c r="M393" s="399"/>
      <c r="N393" s="396"/>
    </row>
    <row r="394" spans="2:14" ht="12.75">
      <c r="B394" s="394" t="str">
        <f>IF(Tabla1[[#This Row],[Código_Actividad]]="","",CONCATENATE(Tabla1[[#This Row],[POA]],".",Tabla1[[#This Row],[SRS]],".",Tabla1[[#This Row],[AREA]],".",Tabla1[[#This Row],[TIPO]]))</f>
        <v/>
      </c>
      <c r="C394" s="394" t="str">
        <f>IF(Tabla1[[#This Row],[Código_Actividad]]="","",'[5]Formulario PPGR1'!#REF!)</f>
        <v/>
      </c>
      <c r="D394" s="394" t="str">
        <f>IF(Tabla1[[#This Row],[Código_Actividad]]="","",'[5]Formulario PPGR1'!#REF!)</f>
        <v/>
      </c>
      <c r="E394" s="394" t="str">
        <f>IF(Tabla1[[#This Row],[Código_Actividad]]="","",'[5]Formulario PPGR1'!#REF!)</f>
        <v/>
      </c>
      <c r="F394" s="394" t="str">
        <f>IF(Tabla1[[#This Row],[Código_Actividad]]="","",'[5]Formulario PPGR1'!#REF!)</f>
        <v/>
      </c>
      <c r="G394" s="395"/>
      <c r="H394" s="396"/>
      <c r="I394" s="397"/>
      <c r="J394" s="395">
        <v>1</v>
      </c>
      <c r="K394" s="398" t="str">
        <f>IFERROR(VLOOKUP(#REF!,#REF!,3,FALSE),"")</f>
        <v/>
      </c>
      <c r="L394" s="398" t="e">
        <f>+Tabla1[[#This Row],[Precio Unitario]]*Tabla1[[#This Row],[Cantidad de Insumos]]</f>
        <v>#VALUE!</v>
      </c>
      <c r="M394" s="399"/>
      <c r="N394" s="396"/>
    </row>
    <row r="395" spans="2:14" ht="12.75">
      <c r="B395" s="394" t="str">
        <f>IF(Tabla1[[#This Row],[Código_Actividad]]="","",CONCATENATE(Tabla1[[#This Row],[POA]],".",Tabla1[[#This Row],[SRS]],".",Tabla1[[#This Row],[AREA]],".",Tabla1[[#This Row],[TIPO]]))</f>
        <v/>
      </c>
      <c r="C395" s="394" t="str">
        <f>IF(Tabla1[[#This Row],[Código_Actividad]]="","",'[5]Formulario PPGR1'!#REF!)</f>
        <v/>
      </c>
      <c r="D395" s="394" t="str">
        <f>IF(Tabla1[[#This Row],[Código_Actividad]]="","",'[5]Formulario PPGR1'!#REF!)</f>
        <v/>
      </c>
      <c r="E395" s="394" t="str">
        <f>IF(Tabla1[[#This Row],[Código_Actividad]]="","",'[5]Formulario PPGR1'!#REF!)</f>
        <v/>
      </c>
      <c r="F395" s="394" t="str">
        <f>IF(Tabla1[[#This Row],[Código_Actividad]]="","",'[5]Formulario PPGR1'!#REF!)</f>
        <v/>
      </c>
      <c r="G395" s="395"/>
      <c r="H395" s="396"/>
      <c r="I395" s="397"/>
      <c r="J395" s="395">
        <v>200</v>
      </c>
      <c r="K395" s="398" t="str">
        <f>IFERROR(VLOOKUP(#REF!,#REF!,3,FALSE),"")</f>
        <v/>
      </c>
      <c r="L395" s="398" t="e">
        <f>+Tabla1[[#This Row],[Precio Unitario]]*Tabla1[[#This Row],[Cantidad de Insumos]]</f>
        <v>#VALUE!</v>
      </c>
      <c r="M395" s="399"/>
      <c r="N395" s="396"/>
    </row>
    <row r="396" spans="2:14" ht="12.75">
      <c r="B396" s="394" t="str">
        <f>IF(Tabla1[[#This Row],[Código_Actividad]]="","",CONCATENATE(Tabla1[[#This Row],[POA]],".",Tabla1[[#This Row],[SRS]],".",Tabla1[[#This Row],[AREA]],".",Tabla1[[#This Row],[TIPO]]))</f>
        <v/>
      </c>
      <c r="C396" s="394" t="str">
        <f>IF(Tabla1[[#This Row],[Código_Actividad]]="","",'[5]Formulario PPGR1'!#REF!)</f>
        <v/>
      </c>
      <c r="D396" s="394" t="str">
        <f>IF(Tabla1[[#This Row],[Código_Actividad]]="","",'[5]Formulario PPGR1'!#REF!)</f>
        <v/>
      </c>
      <c r="E396" s="394" t="str">
        <f>IF(Tabla1[[#This Row],[Código_Actividad]]="","",'[5]Formulario PPGR1'!#REF!)</f>
        <v/>
      </c>
      <c r="F396" s="394" t="str">
        <f>IF(Tabla1[[#This Row],[Código_Actividad]]="","",'[5]Formulario PPGR1'!#REF!)</f>
        <v/>
      </c>
      <c r="G396" s="395"/>
      <c r="H396" s="396"/>
      <c r="I396" s="397"/>
      <c r="J396" s="395">
        <v>4</v>
      </c>
      <c r="K396" s="398" t="str">
        <f>IFERROR(VLOOKUP(#REF!,#REF!,3,FALSE),"")</f>
        <v/>
      </c>
      <c r="L396" s="398" t="e">
        <f>+Tabla1[[#This Row],[Precio Unitario]]*Tabla1[[#This Row],[Cantidad de Insumos]]</f>
        <v>#VALUE!</v>
      </c>
      <c r="M396" s="399"/>
      <c r="N396" s="396"/>
    </row>
    <row r="397" spans="2:14" ht="12.75">
      <c r="B397" s="394" t="str">
        <f>IF(Tabla1[[#This Row],[Código_Actividad]]="","",CONCATENATE(Tabla1[[#This Row],[POA]],".",Tabla1[[#This Row],[SRS]],".",Tabla1[[#This Row],[AREA]],".",Tabla1[[#This Row],[TIPO]]))</f>
        <v/>
      </c>
      <c r="C397" s="394" t="str">
        <f>IF(Tabla1[[#This Row],[Código_Actividad]]="","",'[5]Formulario PPGR1'!#REF!)</f>
        <v/>
      </c>
      <c r="D397" s="394" t="str">
        <f>IF(Tabla1[[#This Row],[Código_Actividad]]="","",'[5]Formulario PPGR1'!#REF!)</f>
        <v/>
      </c>
      <c r="E397" s="394" t="str">
        <f>IF(Tabla1[[#This Row],[Código_Actividad]]="","",'[5]Formulario PPGR1'!#REF!)</f>
        <v/>
      </c>
      <c r="F397" s="394" t="str">
        <f>IF(Tabla1[[#This Row],[Código_Actividad]]="","",'[5]Formulario PPGR1'!#REF!)</f>
        <v/>
      </c>
      <c r="G397" s="395"/>
      <c r="H397" s="396"/>
      <c r="I397" s="397"/>
      <c r="J397" s="395">
        <v>4</v>
      </c>
      <c r="K397" s="398" t="str">
        <f>IFERROR(VLOOKUP(#REF!,#REF!,3,FALSE),"")</f>
        <v/>
      </c>
      <c r="L397" s="398" t="e">
        <f>+Tabla1[[#This Row],[Precio Unitario]]*Tabla1[[#This Row],[Cantidad de Insumos]]</f>
        <v>#VALUE!</v>
      </c>
      <c r="M397" s="399"/>
      <c r="N397" s="396"/>
    </row>
    <row r="398" spans="2:14" ht="12.75">
      <c r="B398" s="394" t="str">
        <f>IF(Tabla1[[#This Row],[Código_Actividad]]="","",CONCATENATE(Tabla1[[#This Row],[POA]],".",Tabla1[[#This Row],[SRS]],".",Tabla1[[#This Row],[AREA]],".",Tabla1[[#This Row],[TIPO]]))</f>
        <v/>
      </c>
      <c r="C398" s="394" t="str">
        <f>IF(Tabla1[[#This Row],[Código_Actividad]]="","",'[5]Formulario PPGR1'!#REF!)</f>
        <v/>
      </c>
      <c r="D398" s="394" t="str">
        <f>IF(Tabla1[[#This Row],[Código_Actividad]]="","",'[5]Formulario PPGR1'!#REF!)</f>
        <v/>
      </c>
      <c r="E398" s="394" t="str">
        <f>IF(Tabla1[[#This Row],[Código_Actividad]]="","",'[5]Formulario PPGR1'!#REF!)</f>
        <v/>
      </c>
      <c r="F398" s="394" t="str">
        <f>IF(Tabla1[[#This Row],[Código_Actividad]]="","",'[5]Formulario PPGR1'!#REF!)</f>
        <v/>
      </c>
      <c r="G398" s="395"/>
      <c r="H398" s="396"/>
      <c r="I398" s="397"/>
      <c r="J398" s="395">
        <v>10</v>
      </c>
      <c r="K398" s="398" t="str">
        <f>IFERROR(VLOOKUP(#REF!,#REF!,3,FALSE),"")</f>
        <v/>
      </c>
      <c r="L398" s="398" t="e">
        <f>+Tabla1[[#This Row],[Precio Unitario]]*Tabla1[[#This Row],[Cantidad de Insumos]]</f>
        <v>#VALUE!</v>
      </c>
      <c r="M398" s="399"/>
      <c r="N398" s="396"/>
    </row>
    <row r="399" spans="2:14" ht="12.75">
      <c r="B399" s="394" t="str">
        <f>IF(Tabla1[[#This Row],[Código_Actividad]]="","",CONCATENATE(Tabla1[[#This Row],[POA]],".",Tabla1[[#This Row],[SRS]],".",Tabla1[[#This Row],[AREA]],".",Tabla1[[#This Row],[TIPO]]))</f>
        <v/>
      </c>
      <c r="C399" s="394" t="str">
        <f>IF(Tabla1[[#This Row],[Código_Actividad]]="","",'[5]Formulario PPGR1'!#REF!)</f>
        <v/>
      </c>
      <c r="D399" s="394" t="str">
        <f>IF(Tabla1[[#This Row],[Código_Actividad]]="","",'[5]Formulario PPGR1'!#REF!)</f>
        <v/>
      </c>
      <c r="E399" s="394" t="str">
        <f>IF(Tabla1[[#This Row],[Código_Actividad]]="","",'[5]Formulario PPGR1'!#REF!)</f>
        <v/>
      </c>
      <c r="F399" s="394" t="str">
        <f>IF(Tabla1[[#This Row],[Código_Actividad]]="","",'[5]Formulario PPGR1'!#REF!)</f>
        <v/>
      </c>
      <c r="G399" s="395"/>
      <c r="H399" s="396"/>
      <c r="I399" s="397"/>
      <c r="J399" s="395">
        <v>12</v>
      </c>
      <c r="K399" s="398" t="str">
        <f>IFERROR(VLOOKUP(#REF!,#REF!,3,FALSE),"")</f>
        <v/>
      </c>
      <c r="L399" s="398" t="e">
        <f>+Tabla1[[#This Row],[Precio Unitario]]*Tabla1[[#This Row],[Cantidad de Insumos]]</f>
        <v>#VALUE!</v>
      </c>
      <c r="M399" s="399"/>
      <c r="N399" s="396"/>
    </row>
    <row r="400" spans="2:14" ht="12.75">
      <c r="B400" s="394" t="str">
        <f>IF(Tabla1[[#This Row],[Código_Actividad]]="","",CONCATENATE(Tabla1[[#This Row],[POA]],".",Tabla1[[#This Row],[SRS]],".",Tabla1[[#This Row],[AREA]],".",Tabla1[[#This Row],[TIPO]]))</f>
        <v/>
      </c>
      <c r="C400" s="394" t="str">
        <f>IF(Tabla1[[#This Row],[Código_Actividad]]="","",'[5]Formulario PPGR1'!#REF!)</f>
        <v/>
      </c>
      <c r="D400" s="394" t="str">
        <f>IF(Tabla1[[#This Row],[Código_Actividad]]="","",'[5]Formulario PPGR1'!#REF!)</f>
        <v/>
      </c>
      <c r="E400" s="394" t="str">
        <f>IF(Tabla1[[#This Row],[Código_Actividad]]="","",'[5]Formulario PPGR1'!#REF!)</f>
        <v/>
      </c>
      <c r="F400" s="394" t="str">
        <f>IF(Tabla1[[#This Row],[Código_Actividad]]="","",'[5]Formulario PPGR1'!#REF!)</f>
        <v/>
      </c>
      <c r="G400" s="395"/>
      <c r="H400" s="396"/>
      <c r="I400" s="397"/>
      <c r="J400" s="395">
        <v>2</v>
      </c>
      <c r="K400" s="398" t="str">
        <f>IFERROR(VLOOKUP(#REF!,#REF!,3,FALSE),"")</f>
        <v/>
      </c>
      <c r="L400" s="398" t="e">
        <f>+Tabla1[[#This Row],[Precio Unitario]]*Tabla1[[#This Row],[Cantidad de Insumos]]</f>
        <v>#VALUE!</v>
      </c>
      <c r="M400" s="399"/>
      <c r="N400" s="396"/>
    </row>
    <row r="401" spans="2:14" ht="12.75">
      <c r="B401" s="394" t="str">
        <f>IF(Tabla1[[#This Row],[Código_Actividad]]="","",CONCATENATE(Tabla1[[#This Row],[POA]],".",Tabla1[[#This Row],[SRS]],".",Tabla1[[#This Row],[AREA]],".",Tabla1[[#This Row],[TIPO]]))</f>
        <v/>
      </c>
      <c r="C401" s="394" t="str">
        <f>IF(Tabla1[[#This Row],[Código_Actividad]]="","",'[5]Formulario PPGR1'!#REF!)</f>
        <v/>
      </c>
      <c r="D401" s="394" t="str">
        <f>IF(Tabla1[[#This Row],[Código_Actividad]]="","",'[5]Formulario PPGR1'!#REF!)</f>
        <v/>
      </c>
      <c r="E401" s="394" t="str">
        <f>IF(Tabla1[[#This Row],[Código_Actividad]]="","",'[5]Formulario PPGR1'!#REF!)</f>
        <v/>
      </c>
      <c r="F401" s="394" t="str">
        <f>IF(Tabla1[[#This Row],[Código_Actividad]]="","",'[5]Formulario PPGR1'!#REF!)</f>
        <v/>
      </c>
      <c r="G401" s="395"/>
      <c r="H401" s="396"/>
      <c r="I401" s="397"/>
      <c r="J401" s="395">
        <v>2</v>
      </c>
      <c r="K401" s="398" t="str">
        <f>IFERROR(VLOOKUP(#REF!,#REF!,3,FALSE),"")</f>
        <v/>
      </c>
      <c r="L401" s="398" t="e">
        <f>+Tabla1[[#This Row],[Precio Unitario]]*Tabla1[[#This Row],[Cantidad de Insumos]]</f>
        <v>#VALUE!</v>
      </c>
      <c r="M401" s="399"/>
      <c r="N401" s="396"/>
    </row>
    <row r="402" spans="2:14" ht="12.75">
      <c r="B402" s="394" t="str">
        <f>IF(Tabla1[[#This Row],[Código_Actividad]]="","",CONCATENATE(Tabla1[[#This Row],[POA]],".",Tabla1[[#This Row],[SRS]],".",Tabla1[[#This Row],[AREA]],".",Tabla1[[#This Row],[TIPO]]))</f>
        <v/>
      </c>
      <c r="C402" s="394" t="str">
        <f>IF(Tabla1[[#This Row],[Código_Actividad]]="","",'[5]Formulario PPGR1'!#REF!)</f>
        <v/>
      </c>
      <c r="D402" s="394" t="str">
        <f>IF(Tabla1[[#This Row],[Código_Actividad]]="","",'[5]Formulario PPGR1'!#REF!)</f>
        <v/>
      </c>
      <c r="E402" s="394" t="str">
        <f>IF(Tabla1[[#This Row],[Código_Actividad]]="","",'[5]Formulario PPGR1'!#REF!)</f>
        <v/>
      </c>
      <c r="F402" s="394" t="str">
        <f>IF(Tabla1[[#This Row],[Código_Actividad]]="","",'[5]Formulario PPGR1'!#REF!)</f>
        <v/>
      </c>
      <c r="G402" s="395"/>
      <c r="H402" s="396"/>
      <c r="I402" s="397"/>
      <c r="J402" s="395">
        <v>30</v>
      </c>
      <c r="K402" s="398" t="str">
        <f>IFERROR(VLOOKUP(#REF!,#REF!,3,FALSE),"")</f>
        <v/>
      </c>
      <c r="L402" s="398" t="e">
        <f>+Tabla1[[#This Row],[Precio Unitario]]*Tabla1[[#This Row],[Cantidad de Insumos]]</f>
        <v>#VALUE!</v>
      </c>
      <c r="M402" s="399"/>
      <c r="N402" s="396"/>
    </row>
    <row r="403" spans="2:14" ht="12.75">
      <c r="B403" s="394" t="str">
        <f>IF(Tabla1[[#This Row],[Código_Actividad]]="","",CONCATENATE(Tabla1[[#This Row],[POA]],".",Tabla1[[#This Row],[SRS]],".",Tabla1[[#This Row],[AREA]],".",Tabla1[[#This Row],[TIPO]]))</f>
        <v/>
      </c>
      <c r="C403" s="394" t="str">
        <f>IF(Tabla1[[#This Row],[Código_Actividad]]="","",'[5]Formulario PPGR1'!#REF!)</f>
        <v/>
      </c>
      <c r="D403" s="394" t="str">
        <f>IF(Tabla1[[#This Row],[Código_Actividad]]="","",'[5]Formulario PPGR1'!#REF!)</f>
        <v/>
      </c>
      <c r="E403" s="394" t="str">
        <f>IF(Tabla1[[#This Row],[Código_Actividad]]="","",'[5]Formulario PPGR1'!#REF!)</f>
        <v/>
      </c>
      <c r="F403" s="394" t="str">
        <f>IF(Tabla1[[#This Row],[Código_Actividad]]="","",'[5]Formulario PPGR1'!#REF!)</f>
        <v/>
      </c>
      <c r="G403" s="395"/>
      <c r="H403" s="396"/>
      <c r="I403" s="397"/>
      <c r="J403" s="395"/>
      <c r="K403" s="398" t="str">
        <f>IFERROR(VLOOKUP(#REF!,#REF!,3,FALSE),"")</f>
        <v/>
      </c>
      <c r="L403" s="398" t="e">
        <f>+Tabla1[[#This Row],[Precio Unitario]]*Tabla1[[#This Row],[Cantidad de Insumos]]</f>
        <v>#VALUE!</v>
      </c>
      <c r="M403" s="399"/>
      <c r="N403" s="396"/>
    </row>
    <row r="404" spans="2:14" ht="12.75">
      <c r="B404" s="394" t="str">
        <f>IF(Tabla1[[#This Row],[Código_Actividad]]="","",CONCATENATE(Tabla1[[#This Row],[POA]],".",Tabla1[[#This Row],[SRS]],".",Tabla1[[#This Row],[AREA]],".",Tabla1[[#This Row],[TIPO]]))</f>
        <v/>
      </c>
      <c r="C404" s="394" t="str">
        <f>IF(Tabla1[[#This Row],[Código_Actividad]]="","",'[5]Formulario PPGR1'!#REF!)</f>
        <v/>
      </c>
      <c r="D404" s="394" t="str">
        <f>IF(Tabla1[[#This Row],[Código_Actividad]]="","",'[5]Formulario PPGR1'!#REF!)</f>
        <v/>
      </c>
      <c r="E404" s="394" t="str">
        <f>IF(Tabla1[[#This Row],[Código_Actividad]]="","",'[5]Formulario PPGR1'!#REF!)</f>
        <v/>
      </c>
      <c r="F404" s="394" t="str">
        <f>IF(Tabla1[[#This Row],[Código_Actividad]]="","",'[5]Formulario PPGR1'!#REF!)</f>
        <v/>
      </c>
      <c r="G404" s="395"/>
      <c r="H404" s="396"/>
      <c r="I404" s="397"/>
      <c r="J404" s="395"/>
      <c r="K404" s="398" t="str">
        <f>IFERROR(VLOOKUP(#REF!,#REF!,3,FALSE),"")</f>
        <v/>
      </c>
      <c r="L404" s="398" t="e">
        <f>+Tabla1[[#This Row],[Precio Unitario]]*Tabla1[[#This Row],[Cantidad de Insumos]]</f>
        <v>#VALUE!</v>
      </c>
      <c r="M404" s="399"/>
      <c r="N404" s="396"/>
    </row>
    <row r="405" spans="2:14" ht="12.75">
      <c r="B405" s="394" t="str">
        <f>IF(Tabla1[[#This Row],[Código_Actividad]]="","",CONCATENATE(Tabla1[[#This Row],[POA]],".",Tabla1[[#This Row],[SRS]],".",Tabla1[[#This Row],[AREA]],".",Tabla1[[#This Row],[TIPO]]))</f>
        <v/>
      </c>
      <c r="C405" s="394" t="str">
        <f>IF(Tabla1[[#This Row],[Código_Actividad]]="","",'[5]Formulario PPGR1'!#REF!)</f>
        <v/>
      </c>
      <c r="D405" s="394" t="str">
        <f>IF(Tabla1[[#This Row],[Código_Actividad]]="","",'[5]Formulario PPGR1'!#REF!)</f>
        <v/>
      </c>
      <c r="E405" s="394" t="str">
        <f>IF(Tabla1[[#This Row],[Código_Actividad]]="","",'[5]Formulario PPGR1'!#REF!)</f>
        <v/>
      </c>
      <c r="F405" s="394" t="str">
        <f>IF(Tabla1[[#This Row],[Código_Actividad]]="","",'[5]Formulario PPGR1'!#REF!)</f>
        <v/>
      </c>
      <c r="G405" s="395"/>
      <c r="H405" s="396"/>
      <c r="I405" s="397"/>
      <c r="J405" s="395">
        <v>3</v>
      </c>
      <c r="K405" s="398" t="str">
        <f>IFERROR(VLOOKUP(#REF!,#REF!,3,FALSE),"")</f>
        <v/>
      </c>
      <c r="L405" s="398" t="e">
        <f>+Tabla1[[#This Row],[Precio Unitario]]*Tabla1[[#This Row],[Cantidad de Insumos]]</f>
        <v>#VALUE!</v>
      </c>
      <c r="M405" s="399"/>
      <c r="N405" s="396"/>
    </row>
    <row r="406" spans="2:14" ht="12.75">
      <c r="B406" s="394" t="str">
        <f>IF(Tabla1[[#This Row],[Código_Actividad]]="","",CONCATENATE(Tabla1[[#This Row],[POA]],".",Tabla1[[#This Row],[SRS]],".",Tabla1[[#This Row],[AREA]],".",Tabla1[[#This Row],[TIPO]]))</f>
        <v/>
      </c>
      <c r="C406" s="394" t="str">
        <f>IF(Tabla1[[#This Row],[Código_Actividad]]="","",'[5]Formulario PPGR1'!#REF!)</f>
        <v/>
      </c>
      <c r="D406" s="394" t="str">
        <f>IF(Tabla1[[#This Row],[Código_Actividad]]="","",'[5]Formulario PPGR1'!#REF!)</f>
        <v/>
      </c>
      <c r="E406" s="394" t="str">
        <f>IF(Tabla1[[#This Row],[Código_Actividad]]="","",'[5]Formulario PPGR1'!#REF!)</f>
        <v/>
      </c>
      <c r="F406" s="394" t="str">
        <f>IF(Tabla1[[#This Row],[Código_Actividad]]="","",'[5]Formulario PPGR1'!#REF!)</f>
        <v/>
      </c>
      <c r="G406" s="395"/>
      <c r="H406" s="396"/>
      <c r="I406" s="397"/>
      <c r="J406" s="395">
        <v>1</v>
      </c>
      <c r="K406" s="398" t="str">
        <f>IFERROR(VLOOKUP(#REF!,#REF!,3,FALSE),"")</f>
        <v/>
      </c>
      <c r="L406" s="398" t="e">
        <f>+Tabla1[[#This Row],[Precio Unitario]]*Tabla1[[#This Row],[Cantidad de Insumos]]</f>
        <v>#VALUE!</v>
      </c>
      <c r="M406" s="399"/>
      <c r="N406" s="396"/>
    </row>
    <row r="407" spans="2:14" ht="12.75">
      <c r="B407" s="394" t="str">
        <f>IF(Tabla1[[#This Row],[Código_Actividad]]="","",CONCATENATE(Tabla1[[#This Row],[POA]],".",Tabla1[[#This Row],[SRS]],".",Tabla1[[#This Row],[AREA]],".",Tabla1[[#This Row],[TIPO]]))</f>
        <v/>
      </c>
      <c r="C407" s="394" t="str">
        <f>IF(Tabla1[[#This Row],[Código_Actividad]]="","",'[5]Formulario PPGR1'!#REF!)</f>
        <v/>
      </c>
      <c r="D407" s="394" t="str">
        <f>IF(Tabla1[[#This Row],[Código_Actividad]]="","",'[5]Formulario PPGR1'!#REF!)</f>
        <v/>
      </c>
      <c r="E407" s="394" t="str">
        <f>IF(Tabla1[[#This Row],[Código_Actividad]]="","",'[5]Formulario PPGR1'!#REF!)</f>
        <v/>
      </c>
      <c r="F407" s="394" t="str">
        <f>IF(Tabla1[[#This Row],[Código_Actividad]]="","",'[5]Formulario PPGR1'!#REF!)</f>
        <v/>
      </c>
      <c r="G407" s="395"/>
      <c r="H407" s="396"/>
      <c r="I407" s="397"/>
      <c r="J407" s="395">
        <v>3</v>
      </c>
      <c r="K407" s="398" t="str">
        <f>IFERROR(VLOOKUP(#REF!,#REF!,3,FALSE),"")</f>
        <v/>
      </c>
      <c r="L407" s="398" t="e">
        <f>+Tabla1[[#This Row],[Precio Unitario]]*Tabla1[[#This Row],[Cantidad de Insumos]]</f>
        <v>#VALUE!</v>
      </c>
      <c r="M407" s="399"/>
      <c r="N407" s="396"/>
    </row>
    <row r="408" spans="2:14" ht="12.75">
      <c r="B408" s="394" t="str">
        <f>IF(Tabla1[[#This Row],[Código_Actividad]]="","",CONCATENATE(Tabla1[[#This Row],[POA]],".",Tabla1[[#This Row],[SRS]],".",Tabla1[[#This Row],[AREA]],".",Tabla1[[#This Row],[TIPO]]))</f>
        <v/>
      </c>
      <c r="C408" s="394" t="str">
        <f>IF(Tabla1[[#This Row],[Código_Actividad]]="","",'[5]Formulario PPGR1'!#REF!)</f>
        <v/>
      </c>
      <c r="D408" s="394" t="str">
        <f>IF(Tabla1[[#This Row],[Código_Actividad]]="","",'[5]Formulario PPGR1'!#REF!)</f>
        <v/>
      </c>
      <c r="E408" s="394" t="str">
        <f>IF(Tabla1[[#This Row],[Código_Actividad]]="","",'[5]Formulario PPGR1'!#REF!)</f>
        <v/>
      </c>
      <c r="F408" s="394" t="str">
        <f>IF(Tabla1[[#This Row],[Código_Actividad]]="","",'[5]Formulario PPGR1'!#REF!)</f>
        <v/>
      </c>
      <c r="G408" s="395"/>
      <c r="H408" s="396"/>
      <c r="I408" s="397"/>
      <c r="J408" s="395">
        <v>6</v>
      </c>
      <c r="K408" s="398" t="str">
        <f>IFERROR(VLOOKUP(#REF!,#REF!,3,FALSE),"")</f>
        <v/>
      </c>
      <c r="L408" s="398" t="e">
        <f>+Tabla1[[#This Row],[Precio Unitario]]*Tabla1[[#This Row],[Cantidad de Insumos]]</f>
        <v>#VALUE!</v>
      </c>
      <c r="M408" s="399"/>
      <c r="N408" s="396"/>
    </row>
    <row r="409" spans="2:14" ht="12.75">
      <c r="B409" s="394" t="str">
        <f>IF(Tabla1[[#This Row],[Código_Actividad]]="","",CONCATENATE(Tabla1[[#This Row],[POA]],".",Tabla1[[#This Row],[SRS]],".",Tabla1[[#This Row],[AREA]],".",Tabla1[[#This Row],[TIPO]]))</f>
        <v/>
      </c>
      <c r="C409" s="394" t="str">
        <f>IF(Tabla1[[#This Row],[Código_Actividad]]="","",'[5]Formulario PPGR1'!#REF!)</f>
        <v/>
      </c>
      <c r="D409" s="394" t="str">
        <f>IF(Tabla1[[#This Row],[Código_Actividad]]="","",'[5]Formulario PPGR1'!#REF!)</f>
        <v/>
      </c>
      <c r="E409" s="394" t="str">
        <f>IF(Tabla1[[#This Row],[Código_Actividad]]="","",'[5]Formulario PPGR1'!#REF!)</f>
        <v/>
      </c>
      <c r="F409" s="394" t="str">
        <f>IF(Tabla1[[#This Row],[Código_Actividad]]="","",'[5]Formulario PPGR1'!#REF!)</f>
        <v/>
      </c>
      <c r="G409" s="395"/>
      <c r="H409" s="396"/>
      <c r="I409" s="397"/>
      <c r="J409" s="395">
        <v>2</v>
      </c>
      <c r="K409" s="398" t="str">
        <f>IFERROR(VLOOKUP(#REF!,#REF!,3,FALSE),"")</f>
        <v/>
      </c>
      <c r="L409" s="398" t="e">
        <f>+Tabla1[[#This Row],[Precio Unitario]]*Tabla1[[#This Row],[Cantidad de Insumos]]</f>
        <v>#VALUE!</v>
      </c>
      <c r="M409" s="399"/>
      <c r="N409" s="396"/>
    </row>
    <row r="410" spans="2:14" ht="12.75">
      <c r="B410" s="394" t="str">
        <f>IF(Tabla1[[#This Row],[Código_Actividad]]="","",CONCATENATE(Tabla1[[#This Row],[POA]],".",Tabla1[[#This Row],[SRS]],".",Tabla1[[#This Row],[AREA]],".",Tabla1[[#This Row],[TIPO]]))</f>
        <v/>
      </c>
      <c r="C410" s="394" t="str">
        <f>IF(Tabla1[[#This Row],[Código_Actividad]]="","",'[5]Formulario PPGR1'!#REF!)</f>
        <v/>
      </c>
      <c r="D410" s="394" t="str">
        <f>IF(Tabla1[[#This Row],[Código_Actividad]]="","",'[5]Formulario PPGR1'!#REF!)</f>
        <v/>
      </c>
      <c r="E410" s="394" t="str">
        <f>IF(Tabla1[[#This Row],[Código_Actividad]]="","",'[5]Formulario PPGR1'!#REF!)</f>
        <v/>
      </c>
      <c r="F410" s="394" t="str">
        <f>IF(Tabla1[[#This Row],[Código_Actividad]]="","",'[5]Formulario PPGR1'!#REF!)</f>
        <v/>
      </c>
      <c r="G410" s="395"/>
      <c r="H410" s="396"/>
      <c r="I410" s="397"/>
      <c r="J410" s="395">
        <v>2</v>
      </c>
      <c r="K410" s="398" t="str">
        <f>IFERROR(VLOOKUP(#REF!,#REF!,3,FALSE),"")</f>
        <v/>
      </c>
      <c r="L410" s="398" t="e">
        <f>+Tabla1[[#This Row],[Precio Unitario]]*Tabla1[[#This Row],[Cantidad de Insumos]]</f>
        <v>#VALUE!</v>
      </c>
      <c r="M410" s="399"/>
      <c r="N410" s="396"/>
    </row>
    <row r="411" spans="2:14" ht="12.75">
      <c r="B411" s="394" t="str">
        <f>IF(Tabla1[[#This Row],[Código_Actividad]]="","",CONCATENATE(Tabla1[[#This Row],[POA]],".",Tabla1[[#This Row],[SRS]],".",Tabla1[[#This Row],[AREA]],".",Tabla1[[#This Row],[TIPO]]))</f>
        <v/>
      </c>
      <c r="C411" s="394" t="str">
        <f>IF(Tabla1[[#This Row],[Código_Actividad]]="","",'[5]Formulario PPGR1'!#REF!)</f>
        <v/>
      </c>
      <c r="D411" s="394" t="str">
        <f>IF(Tabla1[[#This Row],[Código_Actividad]]="","",'[5]Formulario PPGR1'!#REF!)</f>
        <v/>
      </c>
      <c r="E411" s="394" t="str">
        <f>IF(Tabla1[[#This Row],[Código_Actividad]]="","",'[5]Formulario PPGR1'!#REF!)</f>
        <v/>
      </c>
      <c r="F411" s="394" t="str">
        <f>IF(Tabla1[[#This Row],[Código_Actividad]]="","",'[5]Formulario PPGR1'!#REF!)</f>
        <v/>
      </c>
      <c r="G411" s="395"/>
      <c r="H411" s="396"/>
      <c r="I411" s="397"/>
      <c r="J411" s="395">
        <v>1</v>
      </c>
      <c r="K411" s="398" t="str">
        <f>IFERROR(VLOOKUP(#REF!,#REF!,3,FALSE),"")</f>
        <v/>
      </c>
      <c r="L411" s="398" t="e">
        <f>+Tabla1[[#This Row],[Precio Unitario]]*Tabla1[[#This Row],[Cantidad de Insumos]]</f>
        <v>#VALUE!</v>
      </c>
      <c r="M411" s="399"/>
      <c r="N411" s="396"/>
    </row>
    <row r="412" spans="2:14" ht="12.75">
      <c r="B412" s="394" t="str">
        <f>IF(Tabla1[[#This Row],[Código_Actividad]]="","",CONCATENATE(Tabla1[[#This Row],[POA]],".",Tabla1[[#This Row],[SRS]],".",Tabla1[[#This Row],[AREA]],".",Tabla1[[#This Row],[TIPO]]))</f>
        <v/>
      </c>
      <c r="C412" s="394" t="str">
        <f>IF(Tabla1[[#This Row],[Código_Actividad]]="","",'[5]Formulario PPGR1'!#REF!)</f>
        <v/>
      </c>
      <c r="D412" s="394" t="str">
        <f>IF(Tabla1[[#This Row],[Código_Actividad]]="","",'[5]Formulario PPGR1'!#REF!)</f>
        <v/>
      </c>
      <c r="E412" s="394" t="str">
        <f>IF(Tabla1[[#This Row],[Código_Actividad]]="","",'[5]Formulario PPGR1'!#REF!)</f>
        <v/>
      </c>
      <c r="F412" s="394" t="str">
        <f>IF(Tabla1[[#This Row],[Código_Actividad]]="","",'[5]Formulario PPGR1'!#REF!)</f>
        <v/>
      </c>
      <c r="G412" s="395"/>
      <c r="H412" s="396"/>
      <c r="I412" s="397"/>
      <c r="J412" s="395">
        <v>1</v>
      </c>
      <c r="K412" s="398" t="str">
        <f>IFERROR(VLOOKUP(#REF!,#REF!,3,FALSE),"")</f>
        <v/>
      </c>
      <c r="L412" s="398" t="e">
        <f>+Tabla1[[#This Row],[Precio Unitario]]*Tabla1[[#This Row],[Cantidad de Insumos]]</f>
        <v>#VALUE!</v>
      </c>
      <c r="M412" s="399"/>
      <c r="N412" s="396"/>
    </row>
    <row r="413" spans="2:14" ht="12.75">
      <c r="B413" s="394" t="str">
        <f>IF(Tabla1[[#This Row],[Código_Actividad]]="","",CONCATENATE(Tabla1[[#This Row],[POA]],".",Tabla1[[#This Row],[SRS]],".",Tabla1[[#This Row],[AREA]],".",Tabla1[[#This Row],[TIPO]]))</f>
        <v/>
      </c>
      <c r="C413" s="394" t="str">
        <f>IF(Tabla1[[#This Row],[Código_Actividad]]="","",'[5]Formulario PPGR1'!#REF!)</f>
        <v/>
      </c>
      <c r="D413" s="394" t="str">
        <f>IF(Tabla1[[#This Row],[Código_Actividad]]="","",'[5]Formulario PPGR1'!#REF!)</f>
        <v/>
      </c>
      <c r="E413" s="394" t="str">
        <f>IF(Tabla1[[#This Row],[Código_Actividad]]="","",'[5]Formulario PPGR1'!#REF!)</f>
        <v/>
      </c>
      <c r="F413" s="394" t="str">
        <f>IF(Tabla1[[#This Row],[Código_Actividad]]="","",'[5]Formulario PPGR1'!#REF!)</f>
        <v/>
      </c>
      <c r="G413" s="395"/>
      <c r="H413" s="396"/>
      <c r="I413" s="397"/>
      <c r="J413" s="395">
        <v>3</v>
      </c>
      <c r="K413" s="398" t="str">
        <f>IFERROR(VLOOKUP(#REF!,#REF!,3,FALSE),"")</f>
        <v/>
      </c>
      <c r="L413" s="398" t="e">
        <f>+Tabla1[[#This Row],[Precio Unitario]]*Tabla1[[#This Row],[Cantidad de Insumos]]</f>
        <v>#VALUE!</v>
      </c>
      <c r="M413" s="399"/>
      <c r="N413" s="396"/>
    </row>
    <row r="414" spans="2:14" ht="12.75">
      <c r="B414" s="394" t="str">
        <f>IF(Tabla1[[#This Row],[Código_Actividad]]="","",CONCATENATE(Tabla1[[#This Row],[POA]],".",Tabla1[[#This Row],[SRS]],".",Tabla1[[#This Row],[AREA]],".",Tabla1[[#This Row],[TIPO]]))</f>
        <v/>
      </c>
      <c r="C414" s="394" t="str">
        <f>IF(Tabla1[[#This Row],[Código_Actividad]]="","",'[5]Formulario PPGR1'!#REF!)</f>
        <v/>
      </c>
      <c r="D414" s="394" t="str">
        <f>IF(Tabla1[[#This Row],[Código_Actividad]]="","",'[5]Formulario PPGR1'!#REF!)</f>
        <v/>
      </c>
      <c r="E414" s="394" t="str">
        <f>IF(Tabla1[[#This Row],[Código_Actividad]]="","",'[5]Formulario PPGR1'!#REF!)</f>
        <v/>
      </c>
      <c r="F414" s="394" t="str">
        <f>IF(Tabla1[[#This Row],[Código_Actividad]]="","",'[5]Formulario PPGR1'!#REF!)</f>
        <v/>
      </c>
      <c r="G414" s="395"/>
      <c r="H414" s="396"/>
      <c r="I414" s="397"/>
      <c r="J414" s="395">
        <v>3</v>
      </c>
      <c r="K414" s="398" t="str">
        <f>IFERROR(VLOOKUP(#REF!,#REF!,3,FALSE),"")</f>
        <v/>
      </c>
      <c r="L414" s="398" t="e">
        <f>+Tabla1[[#This Row],[Precio Unitario]]*Tabla1[[#This Row],[Cantidad de Insumos]]</f>
        <v>#VALUE!</v>
      </c>
      <c r="M414" s="399"/>
      <c r="N414" s="396"/>
    </row>
    <row r="415" spans="2:14" ht="12.75">
      <c r="B415" s="394" t="str">
        <f>IF(Tabla1[[#This Row],[Código_Actividad]]="","",CONCATENATE(Tabla1[[#This Row],[POA]],".",Tabla1[[#This Row],[SRS]],".",Tabla1[[#This Row],[AREA]],".",Tabla1[[#This Row],[TIPO]]))</f>
        <v/>
      </c>
      <c r="C415" s="394" t="str">
        <f>IF(Tabla1[[#This Row],[Código_Actividad]]="","",'[5]Formulario PPGR1'!#REF!)</f>
        <v/>
      </c>
      <c r="D415" s="394" t="str">
        <f>IF(Tabla1[[#This Row],[Código_Actividad]]="","",'[5]Formulario PPGR1'!#REF!)</f>
        <v/>
      </c>
      <c r="E415" s="394" t="str">
        <f>IF(Tabla1[[#This Row],[Código_Actividad]]="","",'[5]Formulario PPGR1'!#REF!)</f>
        <v/>
      </c>
      <c r="F415" s="394" t="str">
        <f>IF(Tabla1[[#This Row],[Código_Actividad]]="","",'[5]Formulario PPGR1'!#REF!)</f>
        <v/>
      </c>
      <c r="G415" s="395"/>
      <c r="H415" s="396"/>
      <c r="I415" s="397"/>
      <c r="J415" s="395"/>
      <c r="K415" s="398" t="str">
        <f>IFERROR(VLOOKUP(#REF!,#REF!,3,FALSE),"")</f>
        <v/>
      </c>
      <c r="L415" s="398" t="e">
        <f>+Tabla1[[#This Row],[Precio Unitario]]*Tabla1[[#This Row],[Cantidad de Insumos]]</f>
        <v>#VALUE!</v>
      </c>
      <c r="M415" s="399"/>
      <c r="N415" s="396"/>
    </row>
    <row r="416" spans="2:14" ht="12.75">
      <c r="B416" s="394" t="str">
        <f>IF(Tabla1[[#This Row],[Código_Actividad]]="","",CONCATENATE(Tabla1[[#This Row],[POA]],".",Tabla1[[#This Row],[SRS]],".",Tabla1[[#This Row],[AREA]],".",Tabla1[[#This Row],[TIPO]]))</f>
        <v/>
      </c>
      <c r="C416" s="394" t="str">
        <f>IF(Tabla1[[#This Row],[Código_Actividad]]="","",'[5]Formulario PPGR1'!#REF!)</f>
        <v/>
      </c>
      <c r="D416" s="394" t="str">
        <f>IF(Tabla1[[#This Row],[Código_Actividad]]="","",'[5]Formulario PPGR1'!#REF!)</f>
        <v/>
      </c>
      <c r="E416" s="394" t="str">
        <f>IF(Tabla1[[#This Row],[Código_Actividad]]="","",'[5]Formulario PPGR1'!#REF!)</f>
        <v/>
      </c>
      <c r="F416" s="394" t="str">
        <f>IF(Tabla1[[#This Row],[Código_Actividad]]="","",'[5]Formulario PPGR1'!#REF!)</f>
        <v/>
      </c>
      <c r="G416" s="395"/>
      <c r="H416" s="396"/>
      <c r="I416" s="397"/>
      <c r="J416" s="395">
        <v>3</v>
      </c>
      <c r="K416" s="398" t="str">
        <f>IFERROR(VLOOKUP(#REF!,#REF!,3,FALSE),"")</f>
        <v/>
      </c>
      <c r="L416" s="398" t="e">
        <f>+Tabla1[[#This Row],[Precio Unitario]]*Tabla1[[#This Row],[Cantidad de Insumos]]</f>
        <v>#VALUE!</v>
      </c>
      <c r="M416" s="399"/>
      <c r="N416" s="396"/>
    </row>
    <row r="417" spans="2:14" ht="12.75">
      <c r="B417" s="394" t="str">
        <f>IF(Tabla1[[#This Row],[Código_Actividad]]="","",CONCATENATE(Tabla1[[#This Row],[POA]],".",Tabla1[[#This Row],[SRS]],".",Tabla1[[#This Row],[AREA]],".",Tabla1[[#This Row],[TIPO]]))</f>
        <v/>
      </c>
      <c r="C417" s="394" t="str">
        <f>IF(Tabla1[[#This Row],[Código_Actividad]]="","",'[5]Formulario PPGR1'!#REF!)</f>
        <v/>
      </c>
      <c r="D417" s="394" t="str">
        <f>IF(Tabla1[[#This Row],[Código_Actividad]]="","",'[5]Formulario PPGR1'!#REF!)</f>
        <v/>
      </c>
      <c r="E417" s="394" t="str">
        <f>IF(Tabla1[[#This Row],[Código_Actividad]]="","",'[5]Formulario PPGR1'!#REF!)</f>
        <v/>
      </c>
      <c r="F417" s="394" t="str">
        <f>IF(Tabla1[[#This Row],[Código_Actividad]]="","",'[5]Formulario PPGR1'!#REF!)</f>
        <v/>
      </c>
      <c r="G417" s="395"/>
      <c r="H417" s="396"/>
      <c r="I417" s="397"/>
      <c r="J417" s="395">
        <v>3</v>
      </c>
      <c r="K417" s="398" t="str">
        <f>IFERROR(VLOOKUP(#REF!,#REF!,3,FALSE),"")</f>
        <v/>
      </c>
      <c r="L417" s="398" t="e">
        <f>+Tabla1[[#This Row],[Precio Unitario]]*Tabla1[[#This Row],[Cantidad de Insumos]]</f>
        <v>#VALUE!</v>
      </c>
      <c r="M417" s="399"/>
      <c r="N417" s="396"/>
    </row>
    <row r="418" spans="2:14" ht="12.75">
      <c r="B418" s="394" t="str">
        <f>IF(Tabla1[[#This Row],[Código_Actividad]]="","",CONCATENATE(Tabla1[[#This Row],[POA]],".",Tabla1[[#This Row],[SRS]],".",Tabla1[[#This Row],[AREA]],".",Tabla1[[#This Row],[TIPO]]))</f>
        <v/>
      </c>
      <c r="C418" s="394" t="str">
        <f>IF(Tabla1[[#This Row],[Código_Actividad]]="","",'[5]Formulario PPGR1'!#REF!)</f>
        <v/>
      </c>
      <c r="D418" s="394" t="str">
        <f>IF(Tabla1[[#This Row],[Código_Actividad]]="","",'[5]Formulario PPGR1'!#REF!)</f>
        <v/>
      </c>
      <c r="E418" s="394" t="str">
        <f>IF(Tabla1[[#This Row],[Código_Actividad]]="","",'[5]Formulario PPGR1'!#REF!)</f>
        <v/>
      </c>
      <c r="F418" s="394" t="str">
        <f>IF(Tabla1[[#This Row],[Código_Actividad]]="","",'[5]Formulario PPGR1'!#REF!)</f>
        <v/>
      </c>
      <c r="G418" s="395"/>
      <c r="H418" s="396"/>
      <c r="I418" s="397"/>
      <c r="J418" s="395">
        <v>1</v>
      </c>
      <c r="K418" s="398" t="str">
        <f>IFERROR(VLOOKUP(#REF!,#REF!,3,FALSE),"")</f>
        <v/>
      </c>
      <c r="L418" s="398" t="e">
        <f>+Tabla1[[#This Row],[Precio Unitario]]*Tabla1[[#This Row],[Cantidad de Insumos]]</f>
        <v>#VALUE!</v>
      </c>
      <c r="M418" s="399"/>
      <c r="N418" s="396"/>
    </row>
    <row r="419" spans="2:14" ht="12.75">
      <c r="B419" s="394" t="str">
        <f>IF(Tabla1[[#This Row],[Código_Actividad]]="","",CONCATENATE(Tabla1[[#This Row],[POA]],".",Tabla1[[#This Row],[SRS]],".",Tabla1[[#This Row],[AREA]],".",Tabla1[[#This Row],[TIPO]]))</f>
        <v/>
      </c>
      <c r="C419" s="394" t="str">
        <f>IF(Tabla1[[#This Row],[Código_Actividad]]="","",'[5]Formulario PPGR1'!#REF!)</f>
        <v/>
      </c>
      <c r="D419" s="394" t="str">
        <f>IF(Tabla1[[#This Row],[Código_Actividad]]="","",'[5]Formulario PPGR1'!#REF!)</f>
        <v/>
      </c>
      <c r="E419" s="394" t="str">
        <f>IF(Tabla1[[#This Row],[Código_Actividad]]="","",'[5]Formulario PPGR1'!#REF!)</f>
        <v/>
      </c>
      <c r="F419" s="394" t="str">
        <f>IF(Tabla1[[#This Row],[Código_Actividad]]="","",'[5]Formulario PPGR1'!#REF!)</f>
        <v/>
      </c>
      <c r="G419" s="395"/>
      <c r="H419" s="396"/>
      <c r="I419" s="397"/>
      <c r="J419" s="395">
        <v>5</v>
      </c>
      <c r="K419" s="398" t="str">
        <f>IFERROR(VLOOKUP(#REF!,#REF!,3,FALSE),"")</f>
        <v/>
      </c>
      <c r="L419" s="398" t="e">
        <f>+Tabla1[[#This Row],[Precio Unitario]]*Tabla1[[#This Row],[Cantidad de Insumos]]</f>
        <v>#VALUE!</v>
      </c>
      <c r="M419" s="399"/>
      <c r="N419" s="396"/>
    </row>
    <row r="420" spans="2:14" ht="12.75">
      <c r="B420" s="394" t="str">
        <f>IF(Tabla1[[#This Row],[Código_Actividad]]="","",CONCATENATE(Tabla1[[#This Row],[POA]],".",Tabla1[[#This Row],[SRS]],".",Tabla1[[#This Row],[AREA]],".",Tabla1[[#This Row],[TIPO]]))</f>
        <v/>
      </c>
      <c r="C420" s="394" t="str">
        <f>IF(Tabla1[[#This Row],[Código_Actividad]]="","",'[5]Formulario PPGR1'!#REF!)</f>
        <v/>
      </c>
      <c r="D420" s="394" t="str">
        <f>IF(Tabla1[[#This Row],[Código_Actividad]]="","",'[5]Formulario PPGR1'!#REF!)</f>
        <v/>
      </c>
      <c r="E420" s="394" t="str">
        <f>IF(Tabla1[[#This Row],[Código_Actividad]]="","",'[5]Formulario PPGR1'!#REF!)</f>
        <v/>
      </c>
      <c r="F420" s="394" t="str">
        <f>IF(Tabla1[[#This Row],[Código_Actividad]]="","",'[5]Formulario PPGR1'!#REF!)</f>
        <v/>
      </c>
      <c r="G420" s="395"/>
      <c r="H420" s="396"/>
      <c r="I420" s="397"/>
      <c r="J420" s="395">
        <v>4</v>
      </c>
      <c r="K420" s="398" t="str">
        <f>IFERROR(VLOOKUP(#REF!,#REF!,3,FALSE),"")</f>
        <v/>
      </c>
      <c r="L420" s="398" t="e">
        <f>+Tabla1[[#This Row],[Precio Unitario]]*Tabla1[[#This Row],[Cantidad de Insumos]]</f>
        <v>#VALUE!</v>
      </c>
      <c r="M420" s="399"/>
      <c r="N420" s="396"/>
    </row>
    <row r="421" spans="2:14" ht="12.75">
      <c r="B421" s="394" t="str">
        <f>IF(Tabla1[[#This Row],[Código_Actividad]]="","",CONCATENATE(Tabla1[[#This Row],[POA]],".",Tabla1[[#This Row],[SRS]],".",Tabla1[[#This Row],[AREA]],".",Tabla1[[#This Row],[TIPO]]))</f>
        <v/>
      </c>
      <c r="C421" s="394" t="str">
        <f>IF(Tabla1[[#This Row],[Código_Actividad]]="","",'[5]Formulario PPGR1'!#REF!)</f>
        <v/>
      </c>
      <c r="D421" s="394" t="str">
        <f>IF(Tabla1[[#This Row],[Código_Actividad]]="","",'[5]Formulario PPGR1'!#REF!)</f>
        <v/>
      </c>
      <c r="E421" s="394" t="str">
        <f>IF(Tabla1[[#This Row],[Código_Actividad]]="","",'[5]Formulario PPGR1'!#REF!)</f>
        <v/>
      </c>
      <c r="F421" s="394" t="str">
        <f>IF(Tabla1[[#This Row],[Código_Actividad]]="","",'[5]Formulario PPGR1'!#REF!)</f>
        <v/>
      </c>
      <c r="G421" s="395"/>
      <c r="H421" s="396"/>
      <c r="I421" s="397"/>
      <c r="J421" s="395">
        <v>3</v>
      </c>
      <c r="K421" s="398" t="str">
        <f>IFERROR(VLOOKUP(#REF!,#REF!,3,FALSE),"")</f>
        <v/>
      </c>
      <c r="L421" s="398" t="e">
        <f>+Tabla1[[#This Row],[Precio Unitario]]*Tabla1[[#This Row],[Cantidad de Insumos]]</f>
        <v>#VALUE!</v>
      </c>
      <c r="M421" s="399"/>
      <c r="N421" s="396"/>
    </row>
    <row r="422" spans="2:14" ht="12.75">
      <c r="B422" s="394" t="str">
        <f>IF(Tabla1[[#This Row],[Código_Actividad]]="","",CONCATENATE(Tabla1[[#This Row],[POA]],".",Tabla1[[#This Row],[SRS]],".",Tabla1[[#This Row],[AREA]],".",Tabla1[[#This Row],[TIPO]]))</f>
        <v/>
      </c>
      <c r="C422" s="394" t="str">
        <f>IF(Tabla1[[#This Row],[Código_Actividad]]="","",'[5]Formulario PPGR1'!#REF!)</f>
        <v/>
      </c>
      <c r="D422" s="394" t="str">
        <f>IF(Tabla1[[#This Row],[Código_Actividad]]="","",'[5]Formulario PPGR1'!#REF!)</f>
        <v/>
      </c>
      <c r="E422" s="394" t="str">
        <f>IF(Tabla1[[#This Row],[Código_Actividad]]="","",'[5]Formulario PPGR1'!#REF!)</f>
        <v/>
      </c>
      <c r="F422" s="394" t="str">
        <f>IF(Tabla1[[#This Row],[Código_Actividad]]="","",'[5]Formulario PPGR1'!#REF!)</f>
        <v/>
      </c>
      <c r="G422" s="395"/>
      <c r="H422" s="396"/>
      <c r="I422" s="397"/>
      <c r="J422" s="395">
        <v>1</v>
      </c>
      <c r="K422" s="398" t="str">
        <f>IFERROR(VLOOKUP(#REF!,#REF!,3,FALSE),"")</f>
        <v/>
      </c>
      <c r="L422" s="398" t="e">
        <f>+Tabla1[[#This Row],[Precio Unitario]]*Tabla1[[#This Row],[Cantidad de Insumos]]</f>
        <v>#VALUE!</v>
      </c>
      <c r="M422" s="399"/>
      <c r="N422" s="396"/>
    </row>
    <row r="423" spans="2:14" ht="12.75">
      <c r="B423" s="394" t="str">
        <f>IF(Tabla1[[#This Row],[Código_Actividad]]="","",CONCATENATE(Tabla1[[#This Row],[POA]],".",Tabla1[[#This Row],[SRS]],".",Tabla1[[#This Row],[AREA]],".",Tabla1[[#This Row],[TIPO]]))</f>
        <v/>
      </c>
      <c r="C423" s="394" t="str">
        <f>IF(Tabla1[[#This Row],[Código_Actividad]]="","",'[5]Formulario PPGR1'!#REF!)</f>
        <v/>
      </c>
      <c r="D423" s="394" t="str">
        <f>IF(Tabla1[[#This Row],[Código_Actividad]]="","",'[5]Formulario PPGR1'!#REF!)</f>
        <v/>
      </c>
      <c r="E423" s="394" t="str">
        <f>IF(Tabla1[[#This Row],[Código_Actividad]]="","",'[5]Formulario PPGR1'!#REF!)</f>
        <v/>
      </c>
      <c r="F423" s="394" t="str">
        <f>IF(Tabla1[[#This Row],[Código_Actividad]]="","",'[5]Formulario PPGR1'!#REF!)</f>
        <v/>
      </c>
      <c r="G423" s="395"/>
      <c r="H423" s="396"/>
      <c r="I423" s="397"/>
      <c r="J423" s="395">
        <v>8</v>
      </c>
      <c r="K423" s="398" t="str">
        <f>IFERROR(VLOOKUP(#REF!,#REF!,3,FALSE),"")</f>
        <v/>
      </c>
      <c r="L423" s="398" t="e">
        <f>+Tabla1[[#This Row],[Precio Unitario]]*Tabla1[[#This Row],[Cantidad de Insumos]]</f>
        <v>#VALUE!</v>
      </c>
      <c r="M423" s="399"/>
      <c r="N423" s="396"/>
    </row>
    <row r="424" spans="2:14" ht="12.75">
      <c r="B424" s="394" t="str">
        <f>IF(Tabla1[[#This Row],[Código_Actividad]]="","",CONCATENATE(Tabla1[[#This Row],[POA]],".",Tabla1[[#This Row],[SRS]],".",Tabla1[[#This Row],[AREA]],".",Tabla1[[#This Row],[TIPO]]))</f>
        <v/>
      </c>
      <c r="C424" s="394" t="str">
        <f>IF(Tabla1[[#This Row],[Código_Actividad]]="","",'[5]Formulario PPGR1'!#REF!)</f>
        <v/>
      </c>
      <c r="D424" s="394" t="str">
        <f>IF(Tabla1[[#This Row],[Código_Actividad]]="","",'[5]Formulario PPGR1'!#REF!)</f>
        <v/>
      </c>
      <c r="E424" s="394" t="str">
        <f>IF(Tabla1[[#This Row],[Código_Actividad]]="","",'[5]Formulario PPGR1'!#REF!)</f>
        <v/>
      </c>
      <c r="F424" s="394" t="str">
        <f>IF(Tabla1[[#This Row],[Código_Actividad]]="","",'[5]Formulario PPGR1'!#REF!)</f>
        <v/>
      </c>
      <c r="G424" s="395"/>
      <c r="H424" s="396"/>
      <c r="I424" s="397"/>
      <c r="J424" s="395">
        <v>4</v>
      </c>
      <c r="K424" s="398" t="str">
        <f>IFERROR(VLOOKUP(#REF!,#REF!,3,FALSE),"")</f>
        <v/>
      </c>
      <c r="L424" s="398" t="e">
        <f>+Tabla1[[#This Row],[Precio Unitario]]*Tabla1[[#This Row],[Cantidad de Insumos]]</f>
        <v>#VALUE!</v>
      </c>
      <c r="M424" s="399"/>
      <c r="N424" s="396"/>
    </row>
    <row r="425" spans="2:14" ht="12.75">
      <c r="B425" s="394" t="str">
        <f>IF(Tabla1[[#This Row],[Código_Actividad]]="","",CONCATENATE(Tabla1[[#This Row],[POA]],".",Tabla1[[#This Row],[SRS]],".",Tabla1[[#This Row],[AREA]],".",Tabla1[[#This Row],[TIPO]]))</f>
        <v/>
      </c>
      <c r="C425" s="394" t="str">
        <f>IF(Tabla1[[#This Row],[Código_Actividad]]="","",'[5]Formulario PPGR1'!#REF!)</f>
        <v/>
      </c>
      <c r="D425" s="394" t="str">
        <f>IF(Tabla1[[#This Row],[Código_Actividad]]="","",'[5]Formulario PPGR1'!#REF!)</f>
        <v/>
      </c>
      <c r="E425" s="394" t="str">
        <f>IF(Tabla1[[#This Row],[Código_Actividad]]="","",'[5]Formulario PPGR1'!#REF!)</f>
        <v/>
      </c>
      <c r="F425" s="394" t="str">
        <f>IF(Tabla1[[#This Row],[Código_Actividad]]="","",'[5]Formulario PPGR1'!#REF!)</f>
        <v/>
      </c>
      <c r="G425" s="395"/>
      <c r="H425" s="396"/>
      <c r="I425" s="397"/>
      <c r="J425" s="395"/>
      <c r="K425" s="398" t="str">
        <f>IFERROR(VLOOKUP(#REF!,#REF!,3,FALSE),"")</f>
        <v/>
      </c>
      <c r="L425" s="398" t="e">
        <f>+Tabla1[[#This Row],[Precio Unitario]]*Tabla1[[#This Row],[Cantidad de Insumos]]</f>
        <v>#VALUE!</v>
      </c>
      <c r="M425" s="399"/>
      <c r="N425" s="396"/>
    </row>
    <row r="426" spans="2:14" ht="12.75">
      <c r="B426" s="394" t="str">
        <f>IF(Tabla1[[#This Row],[Código_Actividad]]="","",CONCATENATE(Tabla1[[#This Row],[POA]],".",Tabla1[[#This Row],[SRS]],".",Tabla1[[#This Row],[AREA]],".",Tabla1[[#This Row],[TIPO]]))</f>
        <v/>
      </c>
      <c r="C426" s="394" t="str">
        <f>IF(Tabla1[[#This Row],[Código_Actividad]]="","",'[5]Formulario PPGR1'!#REF!)</f>
        <v/>
      </c>
      <c r="D426" s="394" t="str">
        <f>IF(Tabla1[[#This Row],[Código_Actividad]]="","",'[5]Formulario PPGR1'!#REF!)</f>
        <v/>
      </c>
      <c r="E426" s="394" t="str">
        <f>IF(Tabla1[[#This Row],[Código_Actividad]]="","",'[5]Formulario PPGR1'!#REF!)</f>
        <v/>
      </c>
      <c r="F426" s="394" t="str">
        <f>IF(Tabla1[[#This Row],[Código_Actividad]]="","",'[5]Formulario PPGR1'!#REF!)</f>
        <v/>
      </c>
      <c r="G426" s="395"/>
      <c r="H426" s="396"/>
      <c r="I426" s="397"/>
      <c r="J426" s="395">
        <v>2</v>
      </c>
      <c r="K426" s="398" t="str">
        <f>IFERROR(VLOOKUP(#REF!,#REF!,3,FALSE),"")</f>
        <v/>
      </c>
      <c r="L426" s="398" t="e">
        <f>+Tabla1[[#This Row],[Precio Unitario]]*Tabla1[[#This Row],[Cantidad de Insumos]]</f>
        <v>#VALUE!</v>
      </c>
      <c r="M426" s="399"/>
      <c r="N426" s="396"/>
    </row>
    <row r="427" spans="2:14" ht="12.75">
      <c r="B427" s="394" t="str">
        <f>IF(Tabla1[[#This Row],[Código_Actividad]]="","",CONCATENATE(Tabla1[[#This Row],[POA]],".",Tabla1[[#This Row],[SRS]],".",Tabla1[[#This Row],[AREA]],".",Tabla1[[#This Row],[TIPO]]))</f>
        <v/>
      </c>
      <c r="C427" s="394" t="str">
        <f>IF(Tabla1[[#This Row],[Código_Actividad]]="","",'[5]Formulario PPGR1'!#REF!)</f>
        <v/>
      </c>
      <c r="D427" s="394" t="str">
        <f>IF(Tabla1[[#This Row],[Código_Actividad]]="","",'[5]Formulario PPGR1'!#REF!)</f>
        <v/>
      </c>
      <c r="E427" s="394" t="str">
        <f>IF(Tabla1[[#This Row],[Código_Actividad]]="","",'[5]Formulario PPGR1'!#REF!)</f>
        <v/>
      </c>
      <c r="F427" s="394" t="str">
        <f>IF(Tabla1[[#This Row],[Código_Actividad]]="","",'[5]Formulario PPGR1'!#REF!)</f>
        <v/>
      </c>
      <c r="G427" s="395"/>
      <c r="H427" s="396"/>
      <c r="I427" s="397"/>
      <c r="J427" s="395">
        <v>6</v>
      </c>
      <c r="K427" s="398" t="str">
        <f>IFERROR(VLOOKUP(#REF!,#REF!,3,FALSE),"")</f>
        <v/>
      </c>
      <c r="L427" s="398" t="e">
        <f>+Tabla1[[#This Row],[Precio Unitario]]*Tabla1[[#This Row],[Cantidad de Insumos]]</f>
        <v>#VALUE!</v>
      </c>
      <c r="M427" s="399"/>
      <c r="N427" s="396"/>
    </row>
    <row r="428" spans="2:14" ht="12.75">
      <c r="B428" s="394" t="str">
        <f>IF(Tabla1[[#This Row],[Código_Actividad]]="","",CONCATENATE(Tabla1[[#This Row],[POA]],".",Tabla1[[#This Row],[SRS]],".",Tabla1[[#This Row],[AREA]],".",Tabla1[[#This Row],[TIPO]]))</f>
        <v/>
      </c>
      <c r="C428" s="394" t="str">
        <f>IF(Tabla1[[#This Row],[Código_Actividad]]="","",'[5]Formulario PPGR1'!#REF!)</f>
        <v/>
      </c>
      <c r="D428" s="394" t="str">
        <f>IF(Tabla1[[#This Row],[Código_Actividad]]="","",'[5]Formulario PPGR1'!#REF!)</f>
        <v/>
      </c>
      <c r="E428" s="394" t="str">
        <f>IF(Tabla1[[#This Row],[Código_Actividad]]="","",'[5]Formulario PPGR1'!#REF!)</f>
        <v/>
      </c>
      <c r="F428" s="394" t="str">
        <f>IF(Tabla1[[#This Row],[Código_Actividad]]="","",'[5]Formulario PPGR1'!#REF!)</f>
        <v/>
      </c>
      <c r="G428" s="395"/>
      <c r="H428" s="396"/>
      <c r="I428" s="397"/>
      <c r="J428" s="395">
        <v>7</v>
      </c>
      <c r="K428" s="398" t="str">
        <f>IFERROR(VLOOKUP(#REF!,#REF!,3,FALSE),"")</f>
        <v/>
      </c>
      <c r="L428" s="398" t="e">
        <f>+Tabla1[[#This Row],[Precio Unitario]]*Tabla1[[#This Row],[Cantidad de Insumos]]</f>
        <v>#VALUE!</v>
      </c>
      <c r="M428" s="399"/>
      <c r="N428" s="396"/>
    </row>
    <row r="429" spans="2:14" ht="12.75">
      <c r="B429" s="394" t="str">
        <f>IF(Tabla1[[#This Row],[Código_Actividad]]="","",CONCATENATE(Tabla1[[#This Row],[POA]],".",Tabla1[[#This Row],[SRS]],".",Tabla1[[#This Row],[AREA]],".",Tabla1[[#This Row],[TIPO]]))</f>
        <v/>
      </c>
      <c r="C429" s="394" t="str">
        <f>IF(Tabla1[[#This Row],[Código_Actividad]]="","",'[5]Formulario PPGR1'!#REF!)</f>
        <v/>
      </c>
      <c r="D429" s="394" t="str">
        <f>IF(Tabla1[[#This Row],[Código_Actividad]]="","",'[5]Formulario PPGR1'!#REF!)</f>
        <v/>
      </c>
      <c r="E429" s="394" t="str">
        <f>IF(Tabla1[[#This Row],[Código_Actividad]]="","",'[5]Formulario PPGR1'!#REF!)</f>
        <v/>
      </c>
      <c r="F429" s="394" t="str">
        <f>IF(Tabla1[[#This Row],[Código_Actividad]]="","",'[5]Formulario PPGR1'!#REF!)</f>
        <v/>
      </c>
      <c r="G429" s="395"/>
      <c r="H429" s="396"/>
      <c r="I429" s="397"/>
      <c r="J429" s="395">
        <v>14</v>
      </c>
      <c r="K429" s="398" t="str">
        <f>IFERROR(VLOOKUP(#REF!,#REF!,3,FALSE),"")</f>
        <v/>
      </c>
      <c r="L429" s="398" t="e">
        <f>+Tabla1[[#This Row],[Precio Unitario]]*Tabla1[[#This Row],[Cantidad de Insumos]]</f>
        <v>#VALUE!</v>
      </c>
      <c r="M429" s="399"/>
      <c r="N429" s="396"/>
    </row>
    <row r="430" spans="2:14" ht="12.75">
      <c r="B430" s="394" t="str">
        <f>IF(Tabla1[[#This Row],[Código_Actividad]]="","",CONCATENATE(Tabla1[[#This Row],[POA]],".",Tabla1[[#This Row],[SRS]],".",Tabla1[[#This Row],[AREA]],".",Tabla1[[#This Row],[TIPO]]))</f>
        <v/>
      </c>
      <c r="C430" s="394" t="str">
        <f>IF(Tabla1[[#This Row],[Código_Actividad]]="","",'[5]Formulario PPGR1'!#REF!)</f>
        <v/>
      </c>
      <c r="D430" s="394" t="str">
        <f>IF(Tabla1[[#This Row],[Código_Actividad]]="","",'[5]Formulario PPGR1'!#REF!)</f>
        <v/>
      </c>
      <c r="E430" s="394" t="str">
        <f>IF(Tabla1[[#This Row],[Código_Actividad]]="","",'[5]Formulario PPGR1'!#REF!)</f>
        <v/>
      </c>
      <c r="F430" s="394" t="str">
        <f>IF(Tabla1[[#This Row],[Código_Actividad]]="","",'[5]Formulario PPGR1'!#REF!)</f>
        <v/>
      </c>
      <c r="G430" s="395"/>
      <c r="H430" s="396"/>
      <c r="I430" s="397"/>
      <c r="J430" s="395">
        <v>5</v>
      </c>
      <c r="K430" s="398" t="str">
        <f>IFERROR(VLOOKUP(#REF!,#REF!,3,FALSE),"")</f>
        <v/>
      </c>
      <c r="L430" s="398" t="e">
        <f>+Tabla1[[#This Row],[Precio Unitario]]*Tabla1[[#This Row],[Cantidad de Insumos]]</f>
        <v>#VALUE!</v>
      </c>
      <c r="M430" s="399"/>
      <c r="N430" s="396"/>
    </row>
    <row r="431" spans="2:14" ht="12.75">
      <c r="B431" s="394" t="str">
        <f>IF(Tabla1[[#This Row],[Código_Actividad]]="","",CONCATENATE(Tabla1[[#This Row],[POA]],".",Tabla1[[#This Row],[SRS]],".",Tabla1[[#This Row],[AREA]],".",Tabla1[[#This Row],[TIPO]]))</f>
        <v/>
      </c>
      <c r="C431" s="394" t="str">
        <f>IF(Tabla1[[#This Row],[Código_Actividad]]="","",'[5]Formulario PPGR1'!#REF!)</f>
        <v/>
      </c>
      <c r="D431" s="394" t="str">
        <f>IF(Tabla1[[#This Row],[Código_Actividad]]="","",'[5]Formulario PPGR1'!#REF!)</f>
        <v/>
      </c>
      <c r="E431" s="394" t="str">
        <f>IF(Tabla1[[#This Row],[Código_Actividad]]="","",'[5]Formulario PPGR1'!#REF!)</f>
        <v/>
      </c>
      <c r="F431" s="394" t="str">
        <f>IF(Tabla1[[#This Row],[Código_Actividad]]="","",'[5]Formulario PPGR1'!#REF!)</f>
        <v/>
      </c>
      <c r="G431" s="395"/>
      <c r="H431" s="396"/>
      <c r="I431" s="397"/>
      <c r="J431" s="395">
        <v>4</v>
      </c>
      <c r="K431" s="398" t="str">
        <f>IFERROR(VLOOKUP(#REF!,#REF!,3,FALSE),"")</f>
        <v/>
      </c>
      <c r="L431" s="398" t="e">
        <f>+Tabla1[[#This Row],[Precio Unitario]]*Tabla1[[#This Row],[Cantidad de Insumos]]</f>
        <v>#VALUE!</v>
      </c>
      <c r="M431" s="399"/>
      <c r="N431" s="396"/>
    </row>
    <row r="432" spans="2:14" ht="12.75">
      <c r="B432" s="394" t="str">
        <f>IF(Tabla1[[#This Row],[Código_Actividad]]="","",CONCATENATE(Tabla1[[#This Row],[POA]],".",Tabla1[[#This Row],[SRS]],".",Tabla1[[#This Row],[AREA]],".",Tabla1[[#This Row],[TIPO]]))</f>
        <v/>
      </c>
      <c r="C432" s="394" t="str">
        <f>IF(Tabla1[[#This Row],[Código_Actividad]]="","",'[5]Formulario PPGR1'!#REF!)</f>
        <v/>
      </c>
      <c r="D432" s="394" t="str">
        <f>IF(Tabla1[[#This Row],[Código_Actividad]]="","",'[5]Formulario PPGR1'!#REF!)</f>
        <v/>
      </c>
      <c r="E432" s="394" t="str">
        <f>IF(Tabla1[[#This Row],[Código_Actividad]]="","",'[5]Formulario PPGR1'!#REF!)</f>
        <v/>
      </c>
      <c r="F432" s="394" t="str">
        <f>IF(Tabla1[[#This Row],[Código_Actividad]]="","",'[5]Formulario PPGR1'!#REF!)</f>
        <v/>
      </c>
      <c r="G432" s="395"/>
      <c r="H432" s="396"/>
      <c r="I432" s="397"/>
      <c r="J432" s="395">
        <v>4</v>
      </c>
      <c r="K432" s="398" t="str">
        <f>IFERROR(VLOOKUP(#REF!,#REF!,3,FALSE),"")</f>
        <v/>
      </c>
      <c r="L432" s="398" t="e">
        <f>+Tabla1[[#This Row],[Precio Unitario]]*Tabla1[[#This Row],[Cantidad de Insumos]]</f>
        <v>#VALUE!</v>
      </c>
      <c r="M432" s="399"/>
      <c r="N432" s="396"/>
    </row>
    <row r="433" spans="2:14" ht="12.75">
      <c r="B433" s="394" t="str">
        <f>IF(Tabla1[[#This Row],[Código_Actividad]]="","",CONCATENATE(Tabla1[[#This Row],[POA]],".",Tabla1[[#This Row],[SRS]],".",Tabla1[[#This Row],[AREA]],".",Tabla1[[#This Row],[TIPO]]))</f>
        <v/>
      </c>
      <c r="C433" s="394" t="str">
        <f>IF(Tabla1[[#This Row],[Código_Actividad]]="","",'[5]Formulario PPGR1'!#REF!)</f>
        <v/>
      </c>
      <c r="D433" s="394" t="str">
        <f>IF(Tabla1[[#This Row],[Código_Actividad]]="","",'[5]Formulario PPGR1'!#REF!)</f>
        <v/>
      </c>
      <c r="E433" s="394" t="str">
        <f>IF(Tabla1[[#This Row],[Código_Actividad]]="","",'[5]Formulario PPGR1'!#REF!)</f>
        <v/>
      </c>
      <c r="F433" s="394" t="str">
        <f>IF(Tabla1[[#This Row],[Código_Actividad]]="","",'[5]Formulario PPGR1'!#REF!)</f>
        <v/>
      </c>
      <c r="G433" s="395"/>
      <c r="H433" s="396"/>
      <c r="I433" s="397"/>
      <c r="J433" s="395">
        <v>1</v>
      </c>
      <c r="K433" s="398" t="str">
        <f>IFERROR(VLOOKUP(#REF!,#REF!,3,FALSE),"")</f>
        <v/>
      </c>
      <c r="L433" s="398" t="e">
        <f>+Tabla1[[#This Row],[Precio Unitario]]*Tabla1[[#This Row],[Cantidad de Insumos]]</f>
        <v>#VALUE!</v>
      </c>
      <c r="M433" s="399"/>
      <c r="N433" s="396"/>
    </row>
    <row r="434" spans="2:14" ht="12.75">
      <c r="B434" s="394" t="str">
        <f>IF(Tabla1[[#This Row],[Código_Actividad]]="","",CONCATENATE(Tabla1[[#This Row],[POA]],".",Tabla1[[#This Row],[SRS]],".",Tabla1[[#This Row],[AREA]],".",Tabla1[[#This Row],[TIPO]]))</f>
        <v/>
      </c>
      <c r="C434" s="394" t="str">
        <f>IF(Tabla1[[#This Row],[Código_Actividad]]="","",'[5]Formulario PPGR1'!#REF!)</f>
        <v/>
      </c>
      <c r="D434" s="394" t="str">
        <f>IF(Tabla1[[#This Row],[Código_Actividad]]="","",'[5]Formulario PPGR1'!#REF!)</f>
        <v/>
      </c>
      <c r="E434" s="394" t="str">
        <f>IF(Tabla1[[#This Row],[Código_Actividad]]="","",'[5]Formulario PPGR1'!#REF!)</f>
        <v/>
      </c>
      <c r="F434" s="394" t="str">
        <f>IF(Tabla1[[#This Row],[Código_Actividad]]="","",'[5]Formulario PPGR1'!#REF!)</f>
        <v/>
      </c>
      <c r="G434" s="395"/>
      <c r="H434" s="396"/>
      <c r="I434" s="397"/>
      <c r="J434" s="395">
        <v>1</v>
      </c>
      <c r="K434" s="398" t="str">
        <f>IFERROR(VLOOKUP(#REF!,#REF!,3,FALSE),"")</f>
        <v/>
      </c>
      <c r="L434" s="398" t="e">
        <f>+Tabla1[[#This Row],[Precio Unitario]]*Tabla1[[#This Row],[Cantidad de Insumos]]</f>
        <v>#VALUE!</v>
      </c>
      <c r="M434" s="399"/>
      <c r="N434" s="396"/>
    </row>
    <row r="435" spans="2:14" ht="12.75">
      <c r="B435" s="394" t="str">
        <f>IF(Tabla1[[#This Row],[Código_Actividad]]="","",CONCATENATE(Tabla1[[#This Row],[POA]],".",Tabla1[[#This Row],[SRS]],".",Tabla1[[#This Row],[AREA]],".",Tabla1[[#This Row],[TIPO]]))</f>
        <v/>
      </c>
      <c r="C435" s="394" t="str">
        <f>IF(Tabla1[[#This Row],[Código_Actividad]]="","",'[5]Formulario PPGR1'!#REF!)</f>
        <v/>
      </c>
      <c r="D435" s="394" t="str">
        <f>IF(Tabla1[[#This Row],[Código_Actividad]]="","",'[5]Formulario PPGR1'!#REF!)</f>
        <v/>
      </c>
      <c r="E435" s="394" t="str">
        <f>IF(Tabla1[[#This Row],[Código_Actividad]]="","",'[5]Formulario PPGR1'!#REF!)</f>
        <v/>
      </c>
      <c r="F435" s="394" t="str">
        <f>IF(Tabla1[[#This Row],[Código_Actividad]]="","",'[5]Formulario PPGR1'!#REF!)</f>
        <v/>
      </c>
      <c r="G435" s="395"/>
      <c r="H435" s="396"/>
      <c r="I435" s="397"/>
      <c r="J435" s="395">
        <v>1</v>
      </c>
      <c r="K435" s="398" t="str">
        <f>IFERROR(VLOOKUP(#REF!,#REF!,3,FALSE),"")</f>
        <v/>
      </c>
      <c r="L435" s="398" t="e">
        <f>+Tabla1[[#This Row],[Precio Unitario]]*Tabla1[[#This Row],[Cantidad de Insumos]]</f>
        <v>#VALUE!</v>
      </c>
      <c r="M435" s="399"/>
      <c r="N435" s="396"/>
    </row>
    <row r="436" spans="2:14" ht="12.75">
      <c r="B436" s="394" t="str">
        <f>IF(Tabla1[[#This Row],[Código_Actividad]]="","",CONCATENATE(Tabla1[[#This Row],[POA]],".",Tabla1[[#This Row],[SRS]],".",Tabla1[[#This Row],[AREA]],".",Tabla1[[#This Row],[TIPO]]))</f>
        <v/>
      </c>
      <c r="C436" s="394" t="str">
        <f>IF(Tabla1[[#This Row],[Código_Actividad]]="","",'[5]Formulario PPGR1'!#REF!)</f>
        <v/>
      </c>
      <c r="D436" s="394" t="str">
        <f>IF(Tabla1[[#This Row],[Código_Actividad]]="","",'[5]Formulario PPGR1'!#REF!)</f>
        <v/>
      </c>
      <c r="E436" s="394" t="str">
        <f>IF(Tabla1[[#This Row],[Código_Actividad]]="","",'[5]Formulario PPGR1'!#REF!)</f>
        <v/>
      </c>
      <c r="F436" s="394" t="str">
        <f>IF(Tabla1[[#This Row],[Código_Actividad]]="","",'[5]Formulario PPGR1'!#REF!)</f>
        <v/>
      </c>
      <c r="G436" s="395"/>
      <c r="H436" s="396"/>
      <c r="I436" s="397"/>
      <c r="J436" s="395">
        <v>1</v>
      </c>
      <c r="K436" s="398" t="str">
        <f>IFERROR(VLOOKUP(#REF!,#REF!,3,FALSE),"")</f>
        <v/>
      </c>
      <c r="L436" s="398" t="e">
        <f>+Tabla1[[#This Row],[Precio Unitario]]*Tabla1[[#This Row],[Cantidad de Insumos]]</f>
        <v>#VALUE!</v>
      </c>
      <c r="M436" s="399"/>
      <c r="N436" s="396"/>
    </row>
    <row r="437" spans="2:14" ht="12.75">
      <c r="B437" s="394" t="str">
        <f>IF(Tabla1[[#This Row],[Código_Actividad]]="","",CONCATENATE(Tabla1[[#This Row],[POA]],".",Tabla1[[#This Row],[SRS]],".",Tabla1[[#This Row],[AREA]],".",Tabla1[[#This Row],[TIPO]]))</f>
        <v/>
      </c>
      <c r="C437" s="394" t="str">
        <f>IF(Tabla1[[#This Row],[Código_Actividad]]="","",'[5]Formulario PPGR1'!#REF!)</f>
        <v/>
      </c>
      <c r="D437" s="394" t="str">
        <f>IF(Tabla1[[#This Row],[Código_Actividad]]="","",'[5]Formulario PPGR1'!#REF!)</f>
        <v/>
      </c>
      <c r="E437" s="394" t="str">
        <f>IF(Tabla1[[#This Row],[Código_Actividad]]="","",'[5]Formulario PPGR1'!#REF!)</f>
        <v/>
      </c>
      <c r="F437" s="394" t="str">
        <f>IF(Tabla1[[#This Row],[Código_Actividad]]="","",'[5]Formulario PPGR1'!#REF!)</f>
        <v/>
      </c>
      <c r="G437" s="395"/>
      <c r="H437" s="396"/>
      <c r="I437" s="397"/>
      <c r="J437" s="395"/>
      <c r="K437" s="398" t="str">
        <f>IFERROR(VLOOKUP(#REF!,#REF!,3,FALSE),"")</f>
        <v/>
      </c>
      <c r="L437" s="398" t="e">
        <f>+Tabla1[[#This Row],[Precio Unitario]]*Tabla1[[#This Row],[Cantidad de Insumos]]</f>
        <v>#VALUE!</v>
      </c>
      <c r="M437" s="399"/>
      <c r="N437" s="396"/>
    </row>
    <row r="438" spans="2:14" ht="12.75">
      <c r="B438" s="394" t="str">
        <f>IF(Tabla1[[#This Row],[Código_Actividad]]="","",CONCATENATE(Tabla1[[#This Row],[POA]],".",Tabla1[[#This Row],[SRS]],".",Tabla1[[#This Row],[AREA]],".",Tabla1[[#This Row],[TIPO]]))</f>
        <v/>
      </c>
      <c r="C438" s="394" t="str">
        <f>IF(Tabla1[[#This Row],[Código_Actividad]]="","",'[5]Formulario PPGR1'!#REF!)</f>
        <v/>
      </c>
      <c r="D438" s="394" t="str">
        <f>IF(Tabla1[[#This Row],[Código_Actividad]]="","",'[5]Formulario PPGR1'!#REF!)</f>
        <v/>
      </c>
      <c r="E438" s="394" t="str">
        <f>IF(Tabla1[[#This Row],[Código_Actividad]]="","",'[5]Formulario PPGR1'!#REF!)</f>
        <v/>
      </c>
      <c r="F438" s="394" t="str">
        <f>IF(Tabla1[[#This Row],[Código_Actividad]]="","",'[5]Formulario PPGR1'!#REF!)</f>
        <v/>
      </c>
      <c r="G438" s="395"/>
      <c r="H438" s="396"/>
      <c r="I438" s="397"/>
      <c r="J438" s="395"/>
      <c r="K438" s="398" t="str">
        <f>IFERROR(VLOOKUP(#REF!,#REF!,3,FALSE),"")</f>
        <v/>
      </c>
      <c r="L438" s="398" t="e">
        <f>+Tabla1[[#This Row],[Precio Unitario]]*Tabla1[[#This Row],[Cantidad de Insumos]]</f>
        <v>#VALUE!</v>
      </c>
      <c r="M438" s="399"/>
      <c r="N438" s="396"/>
    </row>
    <row r="439" spans="2:14" ht="12.75">
      <c r="B439" s="394" t="str">
        <f>IF(Tabla1[[#This Row],[Código_Actividad]]="","",CONCATENATE(Tabla1[[#This Row],[POA]],".",Tabla1[[#This Row],[SRS]],".",Tabla1[[#This Row],[AREA]],".",Tabla1[[#This Row],[TIPO]]))</f>
        <v/>
      </c>
      <c r="C439" s="394" t="str">
        <f>IF(Tabla1[[#This Row],[Código_Actividad]]="","",'[5]Formulario PPGR1'!#REF!)</f>
        <v/>
      </c>
      <c r="D439" s="394" t="str">
        <f>IF(Tabla1[[#This Row],[Código_Actividad]]="","",'[5]Formulario PPGR1'!#REF!)</f>
        <v/>
      </c>
      <c r="E439" s="394" t="str">
        <f>IF(Tabla1[[#This Row],[Código_Actividad]]="","",'[5]Formulario PPGR1'!#REF!)</f>
        <v/>
      </c>
      <c r="F439" s="394" t="str">
        <f>IF(Tabla1[[#This Row],[Código_Actividad]]="","",'[5]Formulario PPGR1'!#REF!)</f>
        <v/>
      </c>
      <c r="G439" s="395"/>
      <c r="H439" s="396"/>
      <c r="I439" s="397"/>
      <c r="J439" s="395">
        <v>1</v>
      </c>
      <c r="K439" s="398" t="str">
        <f>IFERROR(VLOOKUP(#REF!,#REF!,3,FALSE),"")</f>
        <v/>
      </c>
      <c r="L439" s="398" t="e">
        <f>+Tabla1[[#This Row],[Precio Unitario]]*Tabla1[[#This Row],[Cantidad de Insumos]]</f>
        <v>#VALUE!</v>
      </c>
      <c r="M439" s="399"/>
      <c r="N439" s="396"/>
    </row>
    <row r="440" spans="2:14" ht="12.75">
      <c r="B440" s="394" t="str">
        <f>IF(Tabla1[[#This Row],[Código_Actividad]]="","",CONCATENATE(Tabla1[[#This Row],[POA]],".",Tabla1[[#This Row],[SRS]],".",Tabla1[[#This Row],[AREA]],".",Tabla1[[#This Row],[TIPO]]))</f>
        <v/>
      </c>
      <c r="C440" s="394" t="str">
        <f>IF(Tabla1[[#This Row],[Código_Actividad]]="","",'[5]Formulario PPGR1'!#REF!)</f>
        <v/>
      </c>
      <c r="D440" s="394" t="str">
        <f>IF(Tabla1[[#This Row],[Código_Actividad]]="","",'[5]Formulario PPGR1'!#REF!)</f>
        <v/>
      </c>
      <c r="E440" s="394" t="str">
        <f>IF(Tabla1[[#This Row],[Código_Actividad]]="","",'[5]Formulario PPGR1'!#REF!)</f>
        <v/>
      </c>
      <c r="F440" s="394" t="str">
        <f>IF(Tabla1[[#This Row],[Código_Actividad]]="","",'[5]Formulario PPGR1'!#REF!)</f>
        <v/>
      </c>
      <c r="G440" s="395"/>
      <c r="H440" s="396"/>
      <c r="I440" s="397"/>
      <c r="J440" s="395">
        <v>1</v>
      </c>
      <c r="K440" s="398" t="str">
        <f>IFERROR(VLOOKUP(#REF!,#REF!,3,FALSE),"")</f>
        <v/>
      </c>
      <c r="L440" s="398" t="e">
        <f>+Tabla1[[#This Row],[Precio Unitario]]*Tabla1[[#This Row],[Cantidad de Insumos]]</f>
        <v>#VALUE!</v>
      </c>
      <c r="M440" s="399"/>
      <c r="N440" s="396"/>
    </row>
    <row r="441" spans="2:14" ht="12.75">
      <c r="B441" s="394" t="str">
        <f>IF(Tabla1[[#This Row],[Código_Actividad]]="","",CONCATENATE(Tabla1[[#This Row],[POA]],".",Tabla1[[#This Row],[SRS]],".",Tabla1[[#This Row],[AREA]],".",Tabla1[[#This Row],[TIPO]]))</f>
        <v/>
      </c>
      <c r="C441" s="394" t="str">
        <f>IF(Tabla1[[#This Row],[Código_Actividad]]="","",'[5]Formulario PPGR1'!#REF!)</f>
        <v/>
      </c>
      <c r="D441" s="394" t="str">
        <f>IF(Tabla1[[#This Row],[Código_Actividad]]="","",'[5]Formulario PPGR1'!#REF!)</f>
        <v/>
      </c>
      <c r="E441" s="394" t="str">
        <f>IF(Tabla1[[#This Row],[Código_Actividad]]="","",'[5]Formulario PPGR1'!#REF!)</f>
        <v/>
      </c>
      <c r="F441" s="394" t="str">
        <f>IF(Tabla1[[#This Row],[Código_Actividad]]="","",'[5]Formulario PPGR1'!#REF!)</f>
        <v/>
      </c>
      <c r="G441" s="395"/>
      <c r="H441" s="396"/>
      <c r="I441" s="397"/>
      <c r="J441" s="395"/>
      <c r="K441" s="398" t="str">
        <f>IFERROR(VLOOKUP(#REF!,#REF!,3,FALSE),"")</f>
        <v/>
      </c>
      <c r="L441" s="398" t="e">
        <f>+Tabla1[[#This Row],[Precio Unitario]]*Tabla1[[#This Row],[Cantidad de Insumos]]</f>
        <v>#VALUE!</v>
      </c>
      <c r="M441" s="399"/>
      <c r="N441" s="396"/>
    </row>
    <row r="442" spans="2:14" ht="12.75">
      <c r="B442" s="394" t="str">
        <f>IF(Tabla1[[#This Row],[Código_Actividad]]="","",CONCATENATE(Tabla1[[#This Row],[POA]],".",Tabla1[[#This Row],[SRS]],".",Tabla1[[#This Row],[AREA]],".",Tabla1[[#This Row],[TIPO]]))</f>
        <v/>
      </c>
      <c r="C442" s="394" t="str">
        <f>IF(Tabla1[[#This Row],[Código_Actividad]]="","",'[5]Formulario PPGR1'!#REF!)</f>
        <v/>
      </c>
      <c r="D442" s="394" t="str">
        <f>IF(Tabla1[[#This Row],[Código_Actividad]]="","",'[5]Formulario PPGR1'!#REF!)</f>
        <v/>
      </c>
      <c r="E442" s="394" t="str">
        <f>IF(Tabla1[[#This Row],[Código_Actividad]]="","",'[5]Formulario PPGR1'!#REF!)</f>
        <v/>
      </c>
      <c r="F442" s="394" t="str">
        <f>IF(Tabla1[[#This Row],[Código_Actividad]]="","",'[5]Formulario PPGR1'!#REF!)</f>
        <v/>
      </c>
      <c r="G442" s="395"/>
      <c r="H442" s="396"/>
      <c r="I442" s="397"/>
      <c r="J442" s="395">
        <v>1</v>
      </c>
      <c r="K442" s="398" t="str">
        <f>IFERROR(VLOOKUP(#REF!,#REF!,3,FALSE),"")</f>
        <v/>
      </c>
      <c r="L442" s="398" t="e">
        <f>+Tabla1[[#This Row],[Precio Unitario]]*Tabla1[[#This Row],[Cantidad de Insumos]]</f>
        <v>#VALUE!</v>
      </c>
      <c r="M442" s="399"/>
      <c r="N442" s="396"/>
    </row>
    <row r="443" spans="2:14" ht="12.75">
      <c r="B443" s="394" t="str">
        <f>IF(Tabla1[[#This Row],[Código_Actividad]]="","",CONCATENATE(Tabla1[[#This Row],[POA]],".",Tabla1[[#This Row],[SRS]],".",Tabla1[[#This Row],[AREA]],".",Tabla1[[#This Row],[TIPO]]))</f>
        <v/>
      </c>
      <c r="C443" s="394" t="str">
        <f>IF(Tabla1[[#This Row],[Código_Actividad]]="","",'[5]Formulario PPGR1'!#REF!)</f>
        <v/>
      </c>
      <c r="D443" s="394" t="str">
        <f>IF(Tabla1[[#This Row],[Código_Actividad]]="","",'[5]Formulario PPGR1'!#REF!)</f>
        <v/>
      </c>
      <c r="E443" s="394" t="str">
        <f>IF(Tabla1[[#This Row],[Código_Actividad]]="","",'[5]Formulario PPGR1'!#REF!)</f>
        <v/>
      </c>
      <c r="F443" s="394" t="str">
        <f>IF(Tabla1[[#This Row],[Código_Actividad]]="","",'[5]Formulario PPGR1'!#REF!)</f>
        <v/>
      </c>
      <c r="G443" s="395"/>
      <c r="H443" s="396"/>
      <c r="I443" s="397"/>
      <c r="J443" s="395">
        <v>1</v>
      </c>
      <c r="K443" s="398" t="str">
        <f>IFERROR(VLOOKUP(#REF!,#REF!,3,FALSE),"")</f>
        <v/>
      </c>
      <c r="L443" s="398" t="e">
        <f>+Tabla1[[#This Row],[Precio Unitario]]*Tabla1[[#This Row],[Cantidad de Insumos]]</f>
        <v>#VALUE!</v>
      </c>
      <c r="M443" s="399"/>
      <c r="N443" s="396"/>
    </row>
    <row r="444" spans="2:14" ht="12.75">
      <c r="B444" s="394" t="str">
        <f>IF(Tabla1[[#This Row],[Código_Actividad]]="","",CONCATENATE(Tabla1[[#This Row],[POA]],".",Tabla1[[#This Row],[SRS]],".",Tabla1[[#This Row],[AREA]],".",Tabla1[[#This Row],[TIPO]]))</f>
        <v/>
      </c>
      <c r="C444" s="394" t="str">
        <f>IF(Tabla1[[#This Row],[Código_Actividad]]="","",'[5]Formulario PPGR1'!#REF!)</f>
        <v/>
      </c>
      <c r="D444" s="394" t="str">
        <f>IF(Tabla1[[#This Row],[Código_Actividad]]="","",'[5]Formulario PPGR1'!#REF!)</f>
        <v/>
      </c>
      <c r="E444" s="394" t="str">
        <f>IF(Tabla1[[#This Row],[Código_Actividad]]="","",'[5]Formulario PPGR1'!#REF!)</f>
        <v/>
      </c>
      <c r="F444" s="394" t="str">
        <f>IF(Tabla1[[#This Row],[Código_Actividad]]="","",'[5]Formulario PPGR1'!#REF!)</f>
        <v/>
      </c>
      <c r="G444" s="395"/>
      <c r="H444" s="396"/>
      <c r="I444" s="397"/>
      <c r="J444" s="395">
        <v>1</v>
      </c>
      <c r="K444" s="398" t="str">
        <f>IFERROR(VLOOKUP(#REF!,#REF!,3,FALSE),"")</f>
        <v/>
      </c>
      <c r="L444" s="398" t="e">
        <f>+Tabla1[[#This Row],[Precio Unitario]]*Tabla1[[#This Row],[Cantidad de Insumos]]</f>
        <v>#VALUE!</v>
      </c>
      <c r="M444" s="399"/>
      <c r="N444" s="396"/>
    </row>
    <row r="445" spans="2:14" ht="12.75">
      <c r="B445" s="394" t="str">
        <f>IF(Tabla1[[#This Row],[Código_Actividad]]="","",CONCATENATE(Tabla1[[#This Row],[POA]],".",Tabla1[[#This Row],[SRS]],".",Tabla1[[#This Row],[AREA]],".",Tabla1[[#This Row],[TIPO]]))</f>
        <v/>
      </c>
      <c r="C445" s="394" t="str">
        <f>IF(Tabla1[[#This Row],[Código_Actividad]]="","",'[5]Formulario PPGR1'!#REF!)</f>
        <v/>
      </c>
      <c r="D445" s="394" t="str">
        <f>IF(Tabla1[[#This Row],[Código_Actividad]]="","",'[5]Formulario PPGR1'!#REF!)</f>
        <v/>
      </c>
      <c r="E445" s="394" t="str">
        <f>IF(Tabla1[[#This Row],[Código_Actividad]]="","",'[5]Formulario PPGR1'!#REF!)</f>
        <v/>
      </c>
      <c r="F445" s="394" t="str">
        <f>IF(Tabla1[[#This Row],[Código_Actividad]]="","",'[5]Formulario PPGR1'!#REF!)</f>
        <v/>
      </c>
      <c r="G445" s="395"/>
      <c r="H445" s="396"/>
      <c r="I445" s="397"/>
      <c r="J445" s="395">
        <v>1</v>
      </c>
      <c r="K445" s="398" t="str">
        <f>IFERROR(VLOOKUP(#REF!,#REF!,3,FALSE),"")</f>
        <v/>
      </c>
      <c r="L445" s="398" t="e">
        <f>+Tabla1[[#This Row],[Precio Unitario]]*Tabla1[[#This Row],[Cantidad de Insumos]]</f>
        <v>#VALUE!</v>
      </c>
      <c r="M445" s="399"/>
      <c r="N445" s="396"/>
    </row>
    <row r="446" spans="2:14" ht="12.75">
      <c r="B446" s="394" t="str">
        <f>IF(Tabla1[[#This Row],[Código_Actividad]]="","",CONCATENATE(Tabla1[[#This Row],[POA]],".",Tabla1[[#This Row],[SRS]],".",Tabla1[[#This Row],[AREA]],".",Tabla1[[#This Row],[TIPO]]))</f>
        <v/>
      </c>
      <c r="C446" s="394" t="str">
        <f>IF(Tabla1[[#This Row],[Código_Actividad]]="","",'[5]Formulario PPGR1'!#REF!)</f>
        <v/>
      </c>
      <c r="D446" s="394" t="str">
        <f>IF(Tabla1[[#This Row],[Código_Actividad]]="","",'[5]Formulario PPGR1'!#REF!)</f>
        <v/>
      </c>
      <c r="E446" s="394" t="str">
        <f>IF(Tabla1[[#This Row],[Código_Actividad]]="","",'[5]Formulario PPGR1'!#REF!)</f>
        <v/>
      </c>
      <c r="F446" s="394" t="str">
        <f>IF(Tabla1[[#This Row],[Código_Actividad]]="","",'[5]Formulario PPGR1'!#REF!)</f>
        <v/>
      </c>
      <c r="G446" s="395"/>
      <c r="H446" s="396"/>
      <c r="I446" s="397"/>
      <c r="J446" s="395"/>
      <c r="K446" s="398" t="str">
        <f>IFERROR(VLOOKUP(#REF!,#REF!,3,FALSE),"")</f>
        <v/>
      </c>
      <c r="L446" s="398" t="e">
        <f>+Tabla1[[#This Row],[Precio Unitario]]*Tabla1[[#This Row],[Cantidad de Insumos]]</f>
        <v>#VALUE!</v>
      </c>
      <c r="M446" s="399"/>
      <c r="N446" s="396"/>
    </row>
    <row r="447" spans="2:14" ht="12.75">
      <c r="B447" s="394" t="str">
        <f>IF(Tabla1[[#This Row],[Código_Actividad]]="","",CONCATENATE(Tabla1[[#This Row],[POA]],".",Tabla1[[#This Row],[SRS]],".",Tabla1[[#This Row],[AREA]],".",Tabla1[[#This Row],[TIPO]]))</f>
        <v/>
      </c>
      <c r="C447" s="394" t="str">
        <f>IF(Tabla1[[#This Row],[Código_Actividad]]="","",'[5]Formulario PPGR1'!#REF!)</f>
        <v/>
      </c>
      <c r="D447" s="394" t="str">
        <f>IF(Tabla1[[#This Row],[Código_Actividad]]="","",'[5]Formulario PPGR1'!#REF!)</f>
        <v/>
      </c>
      <c r="E447" s="394" t="str">
        <f>IF(Tabla1[[#This Row],[Código_Actividad]]="","",'[5]Formulario PPGR1'!#REF!)</f>
        <v/>
      </c>
      <c r="F447" s="394" t="str">
        <f>IF(Tabla1[[#This Row],[Código_Actividad]]="","",'[5]Formulario PPGR1'!#REF!)</f>
        <v/>
      </c>
      <c r="G447" s="395"/>
      <c r="H447" s="396"/>
      <c r="I447" s="397"/>
      <c r="J447" s="395">
        <v>5</v>
      </c>
      <c r="K447" s="398" t="str">
        <f>IFERROR(VLOOKUP(#REF!,#REF!,3,FALSE),"")</f>
        <v/>
      </c>
      <c r="L447" s="398" t="e">
        <f>+Tabla1[[#This Row],[Precio Unitario]]*Tabla1[[#This Row],[Cantidad de Insumos]]</f>
        <v>#VALUE!</v>
      </c>
      <c r="M447" s="399"/>
      <c r="N447" s="396"/>
    </row>
    <row r="448" spans="2:14" ht="12.75">
      <c r="B448" s="394" t="str">
        <f>IF(Tabla1[[#This Row],[Código_Actividad]]="","",CONCATENATE(Tabla1[[#This Row],[POA]],".",Tabla1[[#This Row],[SRS]],".",Tabla1[[#This Row],[AREA]],".",Tabla1[[#This Row],[TIPO]]))</f>
        <v/>
      </c>
      <c r="C448" s="394" t="str">
        <f>IF(Tabla1[[#This Row],[Código_Actividad]]="","",'[5]Formulario PPGR1'!#REF!)</f>
        <v/>
      </c>
      <c r="D448" s="394" t="str">
        <f>IF(Tabla1[[#This Row],[Código_Actividad]]="","",'[5]Formulario PPGR1'!#REF!)</f>
        <v/>
      </c>
      <c r="E448" s="394" t="str">
        <f>IF(Tabla1[[#This Row],[Código_Actividad]]="","",'[5]Formulario PPGR1'!#REF!)</f>
        <v/>
      </c>
      <c r="F448" s="394" t="str">
        <f>IF(Tabla1[[#This Row],[Código_Actividad]]="","",'[5]Formulario PPGR1'!#REF!)</f>
        <v/>
      </c>
      <c r="G448" s="395"/>
      <c r="H448" s="396"/>
      <c r="I448" s="397"/>
      <c r="J448" s="395">
        <v>2</v>
      </c>
      <c r="K448" s="398" t="str">
        <f>IFERROR(VLOOKUP(#REF!,#REF!,3,FALSE),"")</f>
        <v/>
      </c>
      <c r="L448" s="398" t="e">
        <f>+Tabla1[[#This Row],[Precio Unitario]]*Tabla1[[#This Row],[Cantidad de Insumos]]</f>
        <v>#VALUE!</v>
      </c>
      <c r="M448" s="399"/>
      <c r="N448" s="396"/>
    </row>
    <row r="449" spans="2:14" ht="12.75">
      <c r="B449" s="394" t="str">
        <f>IF(Tabla1[[#This Row],[Código_Actividad]]="","",CONCATENATE(Tabla1[[#This Row],[POA]],".",Tabla1[[#This Row],[SRS]],".",Tabla1[[#This Row],[AREA]],".",Tabla1[[#This Row],[TIPO]]))</f>
        <v/>
      </c>
      <c r="C449" s="394" t="str">
        <f>IF(Tabla1[[#This Row],[Código_Actividad]]="","",'[5]Formulario PPGR1'!#REF!)</f>
        <v/>
      </c>
      <c r="D449" s="394" t="str">
        <f>IF(Tabla1[[#This Row],[Código_Actividad]]="","",'[5]Formulario PPGR1'!#REF!)</f>
        <v/>
      </c>
      <c r="E449" s="394" t="str">
        <f>IF(Tabla1[[#This Row],[Código_Actividad]]="","",'[5]Formulario PPGR1'!#REF!)</f>
        <v/>
      </c>
      <c r="F449" s="394" t="str">
        <f>IF(Tabla1[[#This Row],[Código_Actividad]]="","",'[5]Formulario PPGR1'!#REF!)</f>
        <v/>
      </c>
      <c r="G449" s="395"/>
      <c r="H449" s="396"/>
      <c r="I449" s="397"/>
      <c r="J449" s="395">
        <v>3</v>
      </c>
      <c r="K449" s="398" t="str">
        <f>IFERROR(VLOOKUP(#REF!,#REF!,3,FALSE),"")</f>
        <v/>
      </c>
      <c r="L449" s="398" t="e">
        <f>+Tabla1[[#This Row],[Precio Unitario]]*Tabla1[[#This Row],[Cantidad de Insumos]]</f>
        <v>#VALUE!</v>
      </c>
      <c r="M449" s="399"/>
      <c r="N449" s="396"/>
    </row>
    <row r="450" spans="2:14" ht="12.75">
      <c r="B450" s="394" t="str">
        <f>IF(Tabla1[[#This Row],[Código_Actividad]]="","",CONCATENATE(Tabla1[[#This Row],[POA]],".",Tabla1[[#This Row],[SRS]],".",Tabla1[[#This Row],[AREA]],".",Tabla1[[#This Row],[TIPO]]))</f>
        <v/>
      </c>
      <c r="C450" s="394" t="str">
        <f>IF(Tabla1[[#This Row],[Código_Actividad]]="","",'[5]Formulario PPGR1'!#REF!)</f>
        <v/>
      </c>
      <c r="D450" s="394" t="str">
        <f>IF(Tabla1[[#This Row],[Código_Actividad]]="","",'[5]Formulario PPGR1'!#REF!)</f>
        <v/>
      </c>
      <c r="E450" s="394" t="str">
        <f>IF(Tabla1[[#This Row],[Código_Actividad]]="","",'[5]Formulario PPGR1'!#REF!)</f>
        <v/>
      </c>
      <c r="F450" s="394" t="str">
        <f>IF(Tabla1[[#This Row],[Código_Actividad]]="","",'[5]Formulario PPGR1'!#REF!)</f>
        <v/>
      </c>
      <c r="G450" s="395"/>
      <c r="H450" s="396"/>
      <c r="I450" s="397"/>
      <c r="J450" s="395">
        <v>25</v>
      </c>
      <c r="K450" s="398" t="str">
        <f>IFERROR(VLOOKUP(#REF!,#REF!,3,FALSE),"")</f>
        <v/>
      </c>
      <c r="L450" s="398" t="e">
        <f>+Tabla1[[#This Row],[Precio Unitario]]*Tabla1[[#This Row],[Cantidad de Insumos]]</f>
        <v>#VALUE!</v>
      </c>
      <c r="M450" s="399"/>
      <c r="N450" s="396"/>
    </row>
    <row r="451" spans="2:14" ht="12.75">
      <c r="B451" s="394" t="str">
        <f>IF(Tabla1[[#This Row],[Código_Actividad]]="","",CONCATENATE(Tabla1[[#This Row],[POA]],".",Tabla1[[#This Row],[SRS]],".",Tabla1[[#This Row],[AREA]],".",Tabla1[[#This Row],[TIPO]]))</f>
        <v/>
      </c>
      <c r="C451" s="394" t="str">
        <f>IF(Tabla1[[#This Row],[Código_Actividad]]="","",'[5]Formulario PPGR1'!#REF!)</f>
        <v/>
      </c>
      <c r="D451" s="394" t="str">
        <f>IF(Tabla1[[#This Row],[Código_Actividad]]="","",'[5]Formulario PPGR1'!#REF!)</f>
        <v/>
      </c>
      <c r="E451" s="394" t="str">
        <f>IF(Tabla1[[#This Row],[Código_Actividad]]="","",'[5]Formulario PPGR1'!#REF!)</f>
        <v/>
      </c>
      <c r="F451" s="394" t="str">
        <f>IF(Tabla1[[#This Row],[Código_Actividad]]="","",'[5]Formulario PPGR1'!#REF!)</f>
        <v/>
      </c>
      <c r="G451" s="395"/>
      <c r="H451" s="396"/>
      <c r="I451" s="397"/>
      <c r="J451" s="395">
        <v>1</v>
      </c>
      <c r="K451" s="398" t="str">
        <f>IFERROR(VLOOKUP(#REF!,#REF!,3,FALSE),"")</f>
        <v/>
      </c>
      <c r="L451" s="398" t="e">
        <f>+Tabla1[[#This Row],[Precio Unitario]]*Tabla1[[#This Row],[Cantidad de Insumos]]</f>
        <v>#VALUE!</v>
      </c>
      <c r="M451" s="399"/>
      <c r="N451" s="396"/>
    </row>
    <row r="452" spans="2:14" ht="12.75">
      <c r="B452" s="394" t="str">
        <f>IF(Tabla1[[#This Row],[Código_Actividad]]="","",CONCATENATE(Tabla1[[#This Row],[POA]],".",Tabla1[[#This Row],[SRS]],".",Tabla1[[#This Row],[AREA]],".",Tabla1[[#This Row],[TIPO]]))</f>
        <v/>
      </c>
      <c r="C452" s="394" t="str">
        <f>IF(Tabla1[[#This Row],[Código_Actividad]]="","",'[5]Formulario PPGR1'!#REF!)</f>
        <v/>
      </c>
      <c r="D452" s="394" t="str">
        <f>IF(Tabla1[[#This Row],[Código_Actividad]]="","",'[5]Formulario PPGR1'!#REF!)</f>
        <v/>
      </c>
      <c r="E452" s="394" t="str">
        <f>IF(Tabla1[[#This Row],[Código_Actividad]]="","",'[5]Formulario PPGR1'!#REF!)</f>
        <v/>
      </c>
      <c r="F452" s="394" t="str">
        <f>IF(Tabla1[[#This Row],[Código_Actividad]]="","",'[5]Formulario PPGR1'!#REF!)</f>
        <v/>
      </c>
      <c r="G452" s="395"/>
      <c r="H452" s="396"/>
      <c r="I452" s="397"/>
      <c r="J452" s="395">
        <v>2</v>
      </c>
      <c r="K452" s="398" t="str">
        <f>IFERROR(VLOOKUP(#REF!,#REF!,3,FALSE),"")</f>
        <v/>
      </c>
      <c r="L452" s="398" t="e">
        <f>+Tabla1[[#This Row],[Precio Unitario]]*Tabla1[[#This Row],[Cantidad de Insumos]]</f>
        <v>#VALUE!</v>
      </c>
      <c r="M452" s="399"/>
      <c r="N452" s="396"/>
    </row>
    <row r="453" spans="2:14" ht="12.75">
      <c r="B453" s="394" t="str">
        <f>IF(Tabla1[[#This Row],[Código_Actividad]]="","",CONCATENATE(Tabla1[[#This Row],[POA]],".",Tabla1[[#This Row],[SRS]],".",Tabla1[[#This Row],[AREA]],".",Tabla1[[#This Row],[TIPO]]))</f>
        <v/>
      </c>
      <c r="C453" s="394" t="str">
        <f>IF(Tabla1[[#This Row],[Código_Actividad]]="","",'[5]Formulario PPGR1'!#REF!)</f>
        <v/>
      </c>
      <c r="D453" s="394" t="str">
        <f>IF(Tabla1[[#This Row],[Código_Actividad]]="","",'[5]Formulario PPGR1'!#REF!)</f>
        <v/>
      </c>
      <c r="E453" s="394" t="str">
        <f>IF(Tabla1[[#This Row],[Código_Actividad]]="","",'[5]Formulario PPGR1'!#REF!)</f>
        <v/>
      </c>
      <c r="F453" s="394" t="str">
        <f>IF(Tabla1[[#This Row],[Código_Actividad]]="","",'[5]Formulario PPGR1'!#REF!)</f>
        <v/>
      </c>
      <c r="G453" s="395"/>
      <c r="H453" s="396"/>
      <c r="I453" s="397"/>
      <c r="J453" s="395"/>
      <c r="K453" s="398" t="str">
        <f>IFERROR(VLOOKUP(#REF!,#REF!,3,FALSE),"")</f>
        <v/>
      </c>
      <c r="L453" s="398" t="e">
        <f>+Tabla1[[#This Row],[Precio Unitario]]*Tabla1[[#This Row],[Cantidad de Insumos]]</f>
        <v>#VALUE!</v>
      </c>
      <c r="M453" s="399"/>
      <c r="N453" s="396"/>
    </row>
    <row r="454" spans="2:14" ht="12.75">
      <c r="B454" s="394" t="str">
        <f>IF(Tabla1[[#This Row],[Código_Actividad]]="","",CONCATENATE(Tabla1[[#This Row],[POA]],".",Tabla1[[#This Row],[SRS]],".",Tabla1[[#This Row],[AREA]],".",Tabla1[[#This Row],[TIPO]]))</f>
        <v/>
      </c>
      <c r="C454" s="394" t="str">
        <f>IF(Tabla1[[#This Row],[Código_Actividad]]="","",'[5]Formulario PPGR1'!#REF!)</f>
        <v/>
      </c>
      <c r="D454" s="394" t="str">
        <f>IF(Tabla1[[#This Row],[Código_Actividad]]="","",'[5]Formulario PPGR1'!#REF!)</f>
        <v/>
      </c>
      <c r="E454" s="394" t="str">
        <f>IF(Tabla1[[#This Row],[Código_Actividad]]="","",'[5]Formulario PPGR1'!#REF!)</f>
        <v/>
      </c>
      <c r="F454" s="394" t="str">
        <f>IF(Tabla1[[#This Row],[Código_Actividad]]="","",'[5]Formulario PPGR1'!#REF!)</f>
        <v/>
      </c>
      <c r="G454" s="395"/>
      <c r="H454" s="396"/>
      <c r="I454" s="397"/>
      <c r="J454" s="395">
        <v>10</v>
      </c>
      <c r="K454" s="398" t="str">
        <f>IFERROR(VLOOKUP(#REF!,#REF!,3,FALSE),"")</f>
        <v/>
      </c>
      <c r="L454" s="398" t="e">
        <f>+Tabla1[[#This Row],[Precio Unitario]]*Tabla1[[#This Row],[Cantidad de Insumos]]</f>
        <v>#VALUE!</v>
      </c>
      <c r="M454" s="399"/>
      <c r="N454" s="396"/>
    </row>
    <row r="455" spans="2:14" ht="12.75">
      <c r="B455" s="394" t="str">
        <f>IF(Tabla1[[#This Row],[Código_Actividad]]="","",CONCATENATE(Tabla1[[#This Row],[POA]],".",Tabla1[[#This Row],[SRS]],".",Tabla1[[#This Row],[AREA]],".",Tabla1[[#This Row],[TIPO]]))</f>
        <v/>
      </c>
      <c r="C455" s="394" t="str">
        <f>IF(Tabla1[[#This Row],[Código_Actividad]]="","",'[5]Formulario PPGR1'!#REF!)</f>
        <v/>
      </c>
      <c r="D455" s="394" t="str">
        <f>IF(Tabla1[[#This Row],[Código_Actividad]]="","",'[5]Formulario PPGR1'!#REF!)</f>
        <v/>
      </c>
      <c r="E455" s="394" t="str">
        <f>IF(Tabla1[[#This Row],[Código_Actividad]]="","",'[5]Formulario PPGR1'!#REF!)</f>
        <v/>
      </c>
      <c r="F455" s="394" t="str">
        <f>IF(Tabla1[[#This Row],[Código_Actividad]]="","",'[5]Formulario PPGR1'!#REF!)</f>
        <v/>
      </c>
      <c r="G455" s="395"/>
      <c r="H455" s="396"/>
      <c r="I455" s="397"/>
      <c r="J455" s="395">
        <v>8</v>
      </c>
      <c r="K455" s="398" t="str">
        <f>IFERROR(VLOOKUP(#REF!,#REF!,3,FALSE),"")</f>
        <v/>
      </c>
      <c r="L455" s="398" t="e">
        <f>+Tabla1[[#This Row],[Precio Unitario]]*Tabla1[[#This Row],[Cantidad de Insumos]]</f>
        <v>#VALUE!</v>
      </c>
      <c r="M455" s="399"/>
      <c r="N455" s="396"/>
    </row>
    <row r="456" spans="2:14" ht="12.75">
      <c r="B456" s="394" t="str">
        <f>IF(Tabla1[[#This Row],[Código_Actividad]]="","",CONCATENATE(Tabla1[[#This Row],[POA]],".",Tabla1[[#This Row],[SRS]],".",Tabla1[[#This Row],[AREA]],".",Tabla1[[#This Row],[TIPO]]))</f>
        <v/>
      </c>
      <c r="C456" s="394" t="str">
        <f>IF(Tabla1[[#This Row],[Código_Actividad]]="","",'[5]Formulario PPGR1'!#REF!)</f>
        <v/>
      </c>
      <c r="D456" s="394" t="str">
        <f>IF(Tabla1[[#This Row],[Código_Actividad]]="","",'[5]Formulario PPGR1'!#REF!)</f>
        <v/>
      </c>
      <c r="E456" s="394" t="str">
        <f>IF(Tabla1[[#This Row],[Código_Actividad]]="","",'[5]Formulario PPGR1'!#REF!)</f>
        <v/>
      </c>
      <c r="F456" s="394" t="str">
        <f>IF(Tabla1[[#This Row],[Código_Actividad]]="","",'[5]Formulario PPGR1'!#REF!)</f>
        <v/>
      </c>
      <c r="G456" s="395"/>
      <c r="H456" s="396"/>
      <c r="I456" s="397"/>
      <c r="J456" s="395">
        <v>5</v>
      </c>
      <c r="K456" s="398" t="str">
        <f>IFERROR(VLOOKUP(#REF!,#REF!,3,FALSE),"")</f>
        <v/>
      </c>
      <c r="L456" s="398" t="e">
        <f>+Tabla1[[#This Row],[Precio Unitario]]*Tabla1[[#This Row],[Cantidad de Insumos]]</f>
        <v>#VALUE!</v>
      </c>
      <c r="M456" s="399"/>
      <c r="N456" s="396"/>
    </row>
    <row r="457" spans="2:14" ht="12.75">
      <c r="B457" s="394" t="str">
        <f>IF(Tabla1[[#This Row],[Código_Actividad]]="","",CONCATENATE(Tabla1[[#This Row],[POA]],".",Tabla1[[#This Row],[SRS]],".",Tabla1[[#This Row],[AREA]],".",Tabla1[[#This Row],[TIPO]]))</f>
        <v/>
      </c>
      <c r="C457" s="394" t="str">
        <f>IF(Tabla1[[#This Row],[Código_Actividad]]="","",'[5]Formulario PPGR1'!#REF!)</f>
        <v/>
      </c>
      <c r="D457" s="394" t="str">
        <f>IF(Tabla1[[#This Row],[Código_Actividad]]="","",'[5]Formulario PPGR1'!#REF!)</f>
        <v/>
      </c>
      <c r="E457" s="394" t="str">
        <f>IF(Tabla1[[#This Row],[Código_Actividad]]="","",'[5]Formulario PPGR1'!#REF!)</f>
        <v/>
      </c>
      <c r="F457" s="394" t="str">
        <f>IF(Tabla1[[#This Row],[Código_Actividad]]="","",'[5]Formulario PPGR1'!#REF!)</f>
        <v/>
      </c>
      <c r="G457" s="395"/>
      <c r="H457" s="396"/>
      <c r="I457" s="397"/>
      <c r="J457" s="395">
        <v>6</v>
      </c>
      <c r="K457" s="398" t="str">
        <f>IFERROR(VLOOKUP(#REF!,#REF!,3,FALSE),"")</f>
        <v/>
      </c>
      <c r="L457" s="398" t="e">
        <f>+Tabla1[[#This Row],[Precio Unitario]]*Tabla1[[#This Row],[Cantidad de Insumos]]</f>
        <v>#VALUE!</v>
      </c>
      <c r="M457" s="399"/>
      <c r="N457" s="396"/>
    </row>
    <row r="458" spans="2:14" ht="12.75">
      <c r="B458" s="394" t="str">
        <f>IF(Tabla1[[#This Row],[Código_Actividad]]="","",CONCATENATE(Tabla1[[#This Row],[POA]],".",Tabla1[[#This Row],[SRS]],".",Tabla1[[#This Row],[AREA]],".",Tabla1[[#This Row],[TIPO]]))</f>
        <v/>
      </c>
      <c r="C458" s="394" t="str">
        <f>IF(Tabla1[[#This Row],[Código_Actividad]]="","",'[5]Formulario PPGR1'!#REF!)</f>
        <v/>
      </c>
      <c r="D458" s="394" t="str">
        <f>IF(Tabla1[[#This Row],[Código_Actividad]]="","",'[5]Formulario PPGR1'!#REF!)</f>
        <v/>
      </c>
      <c r="E458" s="394" t="str">
        <f>IF(Tabla1[[#This Row],[Código_Actividad]]="","",'[5]Formulario PPGR1'!#REF!)</f>
        <v/>
      </c>
      <c r="F458" s="394" t="str">
        <f>IF(Tabla1[[#This Row],[Código_Actividad]]="","",'[5]Formulario PPGR1'!#REF!)</f>
        <v/>
      </c>
      <c r="G458" s="395"/>
      <c r="H458" s="396"/>
      <c r="I458" s="397"/>
      <c r="J458" s="395">
        <v>6</v>
      </c>
      <c r="K458" s="398" t="str">
        <f>IFERROR(VLOOKUP(#REF!,#REF!,3,FALSE),"")</f>
        <v/>
      </c>
      <c r="L458" s="398" t="e">
        <f>+Tabla1[[#This Row],[Precio Unitario]]*Tabla1[[#This Row],[Cantidad de Insumos]]</f>
        <v>#VALUE!</v>
      </c>
      <c r="M458" s="399"/>
      <c r="N458" s="396"/>
    </row>
    <row r="459" spans="2:14" ht="12.75">
      <c r="B459" s="394" t="str">
        <f>IF(Tabla1[[#This Row],[Código_Actividad]]="","",CONCATENATE(Tabla1[[#This Row],[POA]],".",Tabla1[[#This Row],[SRS]],".",Tabla1[[#This Row],[AREA]],".",Tabla1[[#This Row],[TIPO]]))</f>
        <v/>
      </c>
      <c r="C459" s="394" t="str">
        <f>IF(Tabla1[[#This Row],[Código_Actividad]]="","",'[5]Formulario PPGR1'!#REF!)</f>
        <v/>
      </c>
      <c r="D459" s="394" t="str">
        <f>IF(Tabla1[[#This Row],[Código_Actividad]]="","",'[5]Formulario PPGR1'!#REF!)</f>
        <v/>
      </c>
      <c r="E459" s="394" t="str">
        <f>IF(Tabla1[[#This Row],[Código_Actividad]]="","",'[5]Formulario PPGR1'!#REF!)</f>
        <v/>
      </c>
      <c r="F459" s="394" t="str">
        <f>IF(Tabla1[[#This Row],[Código_Actividad]]="","",'[5]Formulario PPGR1'!#REF!)</f>
        <v/>
      </c>
      <c r="G459" s="395"/>
      <c r="H459" s="396"/>
      <c r="I459" s="397"/>
      <c r="J459" s="395" t="s">
        <v>1283</v>
      </c>
      <c r="K459" s="398" t="str">
        <f>IFERROR(VLOOKUP(#REF!,#REF!,3,FALSE),"")</f>
        <v/>
      </c>
      <c r="L459" s="398" t="e">
        <f>+Tabla1[[#This Row],[Precio Unitario]]*Tabla1[[#This Row],[Cantidad de Insumos]]</f>
        <v>#VALUE!</v>
      </c>
      <c r="M459" s="399"/>
      <c r="N459" s="396"/>
    </row>
    <row r="460" spans="2:14" ht="12.75">
      <c r="B460" s="394" t="str">
        <f>IF(Tabla1[[#This Row],[Código_Actividad]]="","",CONCATENATE(Tabla1[[#This Row],[POA]],".",Tabla1[[#This Row],[SRS]],".",Tabla1[[#This Row],[AREA]],".",Tabla1[[#This Row],[TIPO]]))</f>
        <v/>
      </c>
      <c r="C460" s="394" t="str">
        <f>IF(Tabla1[[#This Row],[Código_Actividad]]="","",'[5]Formulario PPGR1'!#REF!)</f>
        <v/>
      </c>
      <c r="D460" s="394" t="str">
        <f>IF(Tabla1[[#This Row],[Código_Actividad]]="","",'[5]Formulario PPGR1'!#REF!)</f>
        <v/>
      </c>
      <c r="E460" s="394" t="str">
        <f>IF(Tabla1[[#This Row],[Código_Actividad]]="","",'[5]Formulario PPGR1'!#REF!)</f>
        <v/>
      </c>
      <c r="F460" s="394" t="str">
        <f>IF(Tabla1[[#This Row],[Código_Actividad]]="","",'[5]Formulario PPGR1'!#REF!)</f>
        <v/>
      </c>
      <c r="G460" s="395"/>
      <c r="H460" s="396"/>
      <c r="I460" s="397"/>
      <c r="J460" s="395" t="s">
        <v>1283</v>
      </c>
      <c r="K460" s="398" t="str">
        <f>IFERROR(VLOOKUP(#REF!,#REF!,3,FALSE),"")</f>
        <v/>
      </c>
      <c r="L460" s="398" t="e">
        <f>+Tabla1[[#This Row],[Precio Unitario]]*Tabla1[[#This Row],[Cantidad de Insumos]]</f>
        <v>#VALUE!</v>
      </c>
      <c r="M460" s="399"/>
      <c r="N460" s="396"/>
    </row>
    <row r="461" spans="2:14" ht="12.75">
      <c r="B461" s="394" t="str">
        <f>IF(Tabla1[[#This Row],[Código_Actividad]]="","",CONCATENATE(Tabla1[[#This Row],[POA]],".",Tabla1[[#This Row],[SRS]],".",Tabla1[[#This Row],[AREA]],".",Tabla1[[#This Row],[TIPO]]))</f>
        <v/>
      </c>
      <c r="C461" s="394" t="str">
        <f>IF(Tabla1[[#This Row],[Código_Actividad]]="","",'[5]Formulario PPGR1'!#REF!)</f>
        <v/>
      </c>
      <c r="D461" s="394" t="str">
        <f>IF(Tabla1[[#This Row],[Código_Actividad]]="","",'[5]Formulario PPGR1'!#REF!)</f>
        <v/>
      </c>
      <c r="E461" s="394" t="str">
        <f>IF(Tabla1[[#This Row],[Código_Actividad]]="","",'[5]Formulario PPGR1'!#REF!)</f>
        <v/>
      </c>
      <c r="F461" s="394" t="str">
        <f>IF(Tabla1[[#This Row],[Código_Actividad]]="","",'[5]Formulario PPGR1'!#REF!)</f>
        <v/>
      </c>
      <c r="G461" s="395"/>
      <c r="H461" s="396"/>
      <c r="I461" s="397"/>
      <c r="J461" s="395" t="s">
        <v>1283</v>
      </c>
      <c r="K461" s="398" t="str">
        <f>IFERROR(VLOOKUP(#REF!,#REF!,3,FALSE),"")</f>
        <v/>
      </c>
      <c r="L461" s="398" t="e">
        <f>+Tabla1[[#This Row],[Precio Unitario]]*Tabla1[[#This Row],[Cantidad de Insumos]]</f>
        <v>#VALUE!</v>
      </c>
      <c r="M461" s="399"/>
      <c r="N461" s="396"/>
    </row>
    <row r="462" spans="2:14" ht="12.75">
      <c r="B462" s="394" t="str">
        <f>IF(Tabla1[[#This Row],[Código_Actividad]]="","",CONCATENATE(Tabla1[[#This Row],[POA]],".",Tabla1[[#This Row],[SRS]],".",Tabla1[[#This Row],[AREA]],".",Tabla1[[#This Row],[TIPO]]))</f>
        <v/>
      </c>
      <c r="C462" s="394" t="str">
        <f>IF(Tabla1[[#This Row],[Código_Actividad]]="","",'[5]Formulario PPGR1'!#REF!)</f>
        <v/>
      </c>
      <c r="D462" s="394" t="str">
        <f>IF(Tabla1[[#This Row],[Código_Actividad]]="","",'[5]Formulario PPGR1'!#REF!)</f>
        <v/>
      </c>
      <c r="E462" s="394" t="str">
        <f>IF(Tabla1[[#This Row],[Código_Actividad]]="","",'[5]Formulario PPGR1'!#REF!)</f>
        <v/>
      </c>
      <c r="F462" s="394" t="str">
        <f>IF(Tabla1[[#This Row],[Código_Actividad]]="","",'[5]Formulario PPGR1'!#REF!)</f>
        <v/>
      </c>
      <c r="G462" s="395"/>
      <c r="H462" s="396"/>
      <c r="I462" s="397"/>
      <c r="J462" s="395" t="s">
        <v>1283</v>
      </c>
      <c r="K462" s="398" t="str">
        <f>IFERROR(VLOOKUP(#REF!,#REF!,3,FALSE),"")</f>
        <v/>
      </c>
      <c r="L462" s="398" t="e">
        <f>+Tabla1[[#This Row],[Precio Unitario]]*Tabla1[[#This Row],[Cantidad de Insumos]]</f>
        <v>#VALUE!</v>
      </c>
      <c r="M462" s="399"/>
      <c r="N462" s="396"/>
    </row>
    <row r="463" spans="2:14" ht="12.75">
      <c r="B463" s="394" t="str">
        <f>IF(Tabla1[[#This Row],[Código_Actividad]]="","",CONCATENATE(Tabla1[[#This Row],[POA]],".",Tabla1[[#This Row],[SRS]],".",Tabla1[[#This Row],[AREA]],".",Tabla1[[#This Row],[TIPO]]))</f>
        <v/>
      </c>
      <c r="C463" s="394" t="str">
        <f>IF(Tabla1[[#This Row],[Código_Actividad]]="","",'[5]Formulario PPGR1'!#REF!)</f>
        <v/>
      </c>
      <c r="D463" s="394" t="str">
        <f>IF(Tabla1[[#This Row],[Código_Actividad]]="","",'[5]Formulario PPGR1'!#REF!)</f>
        <v/>
      </c>
      <c r="E463" s="394" t="str">
        <f>IF(Tabla1[[#This Row],[Código_Actividad]]="","",'[5]Formulario PPGR1'!#REF!)</f>
        <v/>
      </c>
      <c r="F463" s="394" t="str">
        <f>IF(Tabla1[[#This Row],[Código_Actividad]]="","",'[5]Formulario PPGR1'!#REF!)</f>
        <v/>
      </c>
      <c r="G463" s="395"/>
      <c r="H463" s="396"/>
      <c r="I463" s="397"/>
      <c r="J463" s="395" t="s">
        <v>1283</v>
      </c>
      <c r="K463" s="398" t="str">
        <f>IFERROR(VLOOKUP(#REF!,#REF!,3,FALSE),"")</f>
        <v/>
      </c>
      <c r="L463" s="398" t="e">
        <f>+Tabla1[[#This Row],[Precio Unitario]]*Tabla1[[#This Row],[Cantidad de Insumos]]</f>
        <v>#VALUE!</v>
      </c>
      <c r="M463" s="399"/>
      <c r="N463" s="396"/>
    </row>
    <row r="464" spans="2:14" ht="12.75">
      <c r="B464" s="394" t="str">
        <f>IF(Tabla1[[#This Row],[Código_Actividad]]="","",CONCATENATE(Tabla1[[#This Row],[POA]],".",Tabla1[[#This Row],[SRS]],".",Tabla1[[#This Row],[AREA]],".",Tabla1[[#This Row],[TIPO]]))</f>
        <v/>
      </c>
      <c r="C464" s="394" t="str">
        <f>IF(Tabla1[[#This Row],[Código_Actividad]]="","",'[5]Formulario PPGR1'!#REF!)</f>
        <v/>
      </c>
      <c r="D464" s="394" t="str">
        <f>IF(Tabla1[[#This Row],[Código_Actividad]]="","",'[5]Formulario PPGR1'!#REF!)</f>
        <v/>
      </c>
      <c r="E464" s="394" t="str">
        <f>IF(Tabla1[[#This Row],[Código_Actividad]]="","",'[5]Formulario PPGR1'!#REF!)</f>
        <v/>
      </c>
      <c r="F464" s="394" t="str">
        <f>IF(Tabla1[[#This Row],[Código_Actividad]]="","",'[5]Formulario PPGR1'!#REF!)</f>
        <v/>
      </c>
      <c r="G464" s="395"/>
      <c r="H464" s="396"/>
      <c r="I464" s="397"/>
      <c r="J464" s="395" t="s">
        <v>1283</v>
      </c>
      <c r="K464" s="398" t="str">
        <f>IFERROR(VLOOKUP(#REF!,#REF!,3,FALSE),"")</f>
        <v/>
      </c>
      <c r="L464" s="398" t="e">
        <f>+Tabla1[[#This Row],[Precio Unitario]]*Tabla1[[#This Row],[Cantidad de Insumos]]</f>
        <v>#VALUE!</v>
      </c>
      <c r="M464" s="399"/>
      <c r="N464" s="396"/>
    </row>
    <row r="465" spans="2:14" ht="12.75">
      <c r="B465" s="394" t="str">
        <f>IF(Tabla1[[#This Row],[Código_Actividad]]="","",CONCATENATE(Tabla1[[#This Row],[POA]],".",Tabla1[[#This Row],[SRS]],".",Tabla1[[#This Row],[AREA]],".",Tabla1[[#This Row],[TIPO]]))</f>
        <v/>
      </c>
      <c r="C465" s="394" t="str">
        <f>IF(Tabla1[[#This Row],[Código_Actividad]]="","",'[5]Formulario PPGR1'!#REF!)</f>
        <v/>
      </c>
      <c r="D465" s="394" t="str">
        <f>IF(Tabla1[[#This Row],[Código_Actividad]]="","",'[5]Formulario PPGR1'!#REF!)</f>
        <v/>
      </c>
      <c r="E465" s="394" t="str">
        <f>IF(Tabla1[[#This Row],[Código_Actividad]]="","",'[5]Formulario PPGR1'!#REF!)</f>
        <v/>
      </c>
      <c r="F465" s="394" t="str">
        <f>IF(Tabla1[[#This Row],[Código_Actividad]]="","",'[5]Formulario PPGR1'!#REF!)</f>
        <v/>
      </c>
      <c r="G465" s="395"/>
      <c r="H465" s="396"/>
      <c r="I465" s="397"/>
      <c r="J465" s="395" t="s">
        <v>1283</v>
      </c>
      <c r="K465" s="398" t="str">
        <f>IFERROR(VLOOKUP(#REF!,#REF!,3,FALSE),"")</f>
        <v/>
      </c>
      <c r="L465" s="398" t="e">
        <f>+Tabla1[[#This Row],[Precio Unitario]]*Tabla1[[#This Row],[Cantidad de Insumos]]</f>
        <v>#VALUE!</v>
      </c>
      <c r="M465" s="399"/>
      <c r="N465" s="396"/>
    </row>
    <row r="466" spans="2:14" ht="12.75">
      <c r="B466" s="394" t="str">
        <f>IF(Tabla1[[#This Row],[Código_Actividad]]="","",CONCATENATE(Tabla1[[#This Row],[POA]],".",Tabla1[[#This Row],[SRS]],".",Tabla1[[#This Row],[AREA]],".",Tabla1[[#This Row],[TIPO]]))</f>
        <v/>
      </c>
      <c r="C466" s="394" t="str">
        <f>IF(Tabla1[[#This Row],[Código_Actividad]]="","",'[5]Formulario PPGR1'!#REF!)</f>
        <v/>
      </c>
      <c r="D466" s="394" t="str">
        <f>IF(Tabla1[[#This Row],[Código_Actividad]]="","",'[5]Formulario PPGR1'!#REF!)</f>
        <v/>
      </c>
      <c r="E466" s="394" t="str">
        <f>IF(Tabla1[[#This Row],[Código_Actividad]]="","",'[5]Formulario PPGR1'!#REF!)</f>
        <v/>
      </c>
      <c r="F466" s="394" t="str">
        <f>IF(Tabla1[[#This Row],[Código_Actividad]]="","",'[5]Formulario PPGR1'!#REF!)</f>
        <v/>
      </c>
      <c r="G466" s="395"/>
      <c r="H466" s="396"/>
      <c r="I466" s="397"/>
      <c r="J466" s="395" t="s">
        <v>1283</v>
      </c>
      <c r="K466" s="398" t="str">
        <f>IFERROR(VLOOKUP(#REF!,#REF!,3,FALSE),"")</f>
        <v/>
      </c>
      <c r="L466" s="398" t="e">
        <f>+Tabla1[[#This Row],[Precio Unitario]]*Tabla1[[#This Row],[Cantidad de Insumos]]</f>
        <v>#VALUE!</v>
      </c>
      <c r="M466" s="399"/>
      <c r="N466" s="396"/>
    </row>
    <row r="467" spans="2:14" ht="12.75">
      <c r="B467" s="394" t="str">
        <f>IF(Tabla1[[#This Row],[Código_Actividad]]="","",CONCATENATE(Tabla1[[#This Row],[POA]],".",Tabla1[[#This Row],[SRS]],".",Tabla1[[#This Row],[AREA]],".",Tabla1[[#This Row],[TIPO]]))</f>
        <v/>
      </c>
      <c r="C467" s="394" t="str">
        <f>IF(Tabla1[[#This Row],[Código_Actividad]]="","",'[5]Formulario PPGR1'!#REF!)</f>
        <v/>
      </c>
      <c r="D467" s="394" t="str">
        <f>IF(Tabla1[[#This Row],[Código_Actividad]]="","",'[5]Formulario PPGR1'!#REF!)</f>
        <v/>
      </c>
      <c r="E467" s="394" t="str">
        <f>IF(Tabla1[[#This Row],[Código_Actividad]]="","",'[5]Formulario PPGR1'!#REF!)</f>
        <v/>
      </c>
      <c r="F467" s="394" t="str">
        <f>IF(Tabla1[[#This Row],[Código_Actividad]]="","",'[5]Formulario PPGR1'!#REF!)</f>
        <v/>
      </c>
      <c r="G467" s="395"/>
      <c r="H467" s="396"/>
      <c r="I467" s="397"/>
      <c r="J467" s="395" t="s">
        <v>1283</v>
      </c>
      <c r="K467" s="398" t="str">
        <f>IFERROR(VLOOKUP(#REF!,#REF!,3,FALSE),"")</f>
        <v/>
      </c>
      <c r="L467" s="398" t="e">
        <f>+Tabla1[[#This Row],[Precio Unitario]]*Tabla1[[#This Row],[Cantidad de Insumos]]</f>
        <v>#VALUE!</v>
      </c>
      <c r="M467" s="399"/>
      <c r="N467" s="396"/>
    </row>
    <row r="468" spans="2:14" ht="12.75">
      <c r="B468" s="394" t="str">
        <f>IF(Tabla1[[#This Row],[Código_Actividad]]="","",CONCATENATE(Tabla1[[#This Row],[POA]],".",Tabla1[[#This Row],[SRS]],".",Tabla1[[#This Row],[AREA]],".",Tabla1[[#This Row],[TIPO]]))</f>
        <v/>
      </c>
      <c r="C468" s="394" t="str">
        <f>IF(Tabla1[[#This Row],[Código_Actividad]]="","",'[5]Formulario PPGR1'!#REF!)</f>
        <v/>
      </c>
      <c r="D468" s="394" t="str">
        <f>IF(Tabla1[[#This Row],[Código_Actividad]]="","",'[5]Formulario PPGR1'!#REF!)</f>
        <v/>
      </c>
      <c r="E468" s="394" t="str">
        <f>IF(Tabla1[[#This Row],[Código_Actividad]]="","",'[5]Formulario PPGR1'!#REF!)</f>
        <v/>
      </c>
      <c r="F468" s="394" t="str">
        <f>IF(Tabla1[[#This Row],[Código_Actividad]]="","",'[5]Formulario PPGR1'!#REF!)</f>
        <v/>
      </c>
      <c r="G468" s="395"/>
      <c r="H468" s="396"/>
      <c r="I468" s="397"/>
      <c r="J468" s="395" t="s">
        <v>1283</v>
      </c>
      <c r="K468" s="398" t="str">
        <f>IFERROR(VLOOKUP(#REF!,#REF!,3,FALSE),"")</f>
        <v/>
      </c>
      <c r="L468" s="398" t="e">
        <f>+Tabla1[[#This Row],[Precio Unitario]]*Tabla1[[#This Row],[Cantidad de Insumos]]</f>
        <v>#VALUE!</v>
      </c>
      <c r="M468" s="399"/>
      <c r="N468" s="396"/>
    </row>
    <row r="469" spans="2:14" ht="12.75">
      <c r="B469" s="394" t="str">
        <f>IF(Tabla1[[#This Row],[Código_Actividad]]="","",CONCATENATE(Tabla1[[#This Row],[POA]],".",Tabla1[[#This Row],[SRS]],".",Tabla1[[#This Row],[AREA]],".",Tabla1[[#This Row],[TIPO]]))</f>
        <v/>
      </c>
      <c r="C469" s="394" t="str">
        <f>IF(Tabla1[[#This Row],[Código_Actividad]]="","",'[5]Formulario PPGR1'!#REF!)</f>
        <v/>
      </c>
      <c r="D469" s="394" t="str">
        <f>IF(Tabla1[[#This Row],[Código_Actividad]]="","",'[5]Formulario PPGR1'!#REF!)</f>
        <v/>
      </c>
      <c r="E469" s="394" t="str">
        <f>IF(Tabla1[[#This Row],[Código_Actividad]]="","",'[5]Formulario PPGR1'!#REF!)</f>
        <v/>
      </c>
      <c r="F469" s="394" t="str">
        <f>IF(Tabla1[[#This Row],[Código_Actividad]]="","",'[5]Formulario PPGR1'!#REF!)</f>
        <v/>
      </c>
      <c r="G469" s="395"/>
      <c r="H469" s="396"/>
      <c r="I469" s="397"/>
      <c r="J469" s="395" t="s">
        <v>1298</v>
      </c>
      <c r="K469" s="398" t="str">
        <f>IFERROR(VLOOKUP(#REF!,#REF!,3,FALSE),"")</f>
        <v/>
      </c>
      <c r="L469" s="398" t="e">
        <f>+Tabla1[[#This Row],[Precio Unitario]]*Tabla1[[#This Row],[Cantidad de Insumos]]</f>
        <v>#VALUE!</v>
      </c>
      <c r="M469" s="399"/>
      <c r="N469" s="396"/>
    </row>
    <row r="470" spans="2:14" ht="12.75">
      <c r="B470" s="394" t="str">
        <f>IF(Tabla1[[#This Row],[Código_Actividad]]="","",CONCATENATE(Tabla1[[#This Row],[POA]],".",Tabla1[[#This Row],[SRS]],".",Tabla1[[#This Row],[AREA]],".",Tabla1[[#This Row],[TIPO]]))</f>
        <v/>
      </c>
      <c r="C470" s="394" t="str">
        <f>IF(Tabla1[[#This Row],[Código_Actividad]]="","",'[5]Formulario PPGR1'!#REF!)</f>
        <v/>
      </c>
      <c r="D470" s="394" t="str">
        <f>IF(Tabla1[[#This Row],[Código_Actividad]]="","",'[5]Formulario PPGR1'!#REF!)</f>
        <v/>
      </c>
      <c r="E470" s="394" t="str">
        <f>IF(Tabla1[[#This Row],[Código_Actividad]]="","",'[5]Formulario PPGR1'!#REF!)</f>
        <v/>
      </c>
      <c r="F470" s="394" t="str">
        <f>IF(Tabla1[[#This Row],[Código_Actividad]]="","",'[5]Formulario PPGR1'!#REF!)</f>
        <v/>
      </c>
      <c r="G470" s="395"/>
      <c r="H470" s="396"/>
      <c r="I470" s="397"/>
      <c r="J470" s="395" t="s">
        <v>1298</v>
      </c>
      <c r="K470" s="398" t="str">
        <f>IFERROR(VLOOKUP(#REF!,#REF!,3,FALSE),"")</f>
        <v/>
      </c>
      <c r="L470" s="398" t="e">
        <f>+Tabla1[[#This Row],[Precio Unitario]]*Tabla1[[#This Row],[Cantidad de Insumos]]</f>
        <v>#VALUE!</v>
      </c>
      <c r="M470" s="399"/>
      <c r="N470" s="396"/>
    </row>
    <row r="471" spans="2:14" ht="12.75">
      <c r="B471" s="394" t="str">
        <f>IF(Tabla1[[#This Row],[Código_Actividad]]="","",CONCATENATE(Tabla1[[#This Row],[POA]],".",Tabla1[[#This Row],[SRS]],".",Tabla1[[#This Row],[AREA]],".",Tabla1[[#This Row],[TIPO]]))</f>
        <v/>
      </c>
      <c r="C471" s="394" t="str">
        <f>IF(Tabla1[[#This Row],[Código_Actividad]]="","",'[5]Formulario PPGR1'!#REF!)</f>
        <v/>
      </c>
      <c r="D471" s="394" t="str">
        <f>IF(Tabla1[[#This Row],[Código_Actividad]]="","",'[5]Formulario PPGR1'!#REF!)</f>
        <v/>
      </c>
      <c r="E471" s="394" t="str">
        <f>IF(Tabla1[[#This Row],[Código_Actividad]]="","",'[5]Formulario PPGR1'!#REF!)</f>
        <v/>
      </c>
      <c r="F471" s="394" t="str">
        <f>IF(Tabla1[[#This Row],[Código_Actividad]]="","",'[5]Formulario PPGR1'!#REF!)</f>
        <v/>
      </c>
      <c r="G471" s="395"/>
      <c r="H471" s="396"/>
      <c r="I471" s="397"/>
      <c r="J471" s="395" t="s">
        <v>1283</v>
      </c>
      <c r="K471" s="398" t="str">
        <f>IFERROR(VLOOKUP(#REF!,#REF!,3,FALSE),"")</f>
        <v/>
      </c>
      <c r="L471" s="398" t="e">
        <f>+Tabla1[[#This Row],[Precio Unitario]]*Tabla1[[#This Row],[Cantidad de Insumos]]</f>
        <v>#VALUE!</v>
      </c>
      <c r="M471" s="399"/>
      <c r="N471" s="396"/>
    </row>
    <row r="472" spans="2:14" ht="12.75">
      <c r="B472" s="394" t="str">
        <f>IF(Tabla1[[#This Row],[Código_Actividad]]="","",CONCATENATE(Tabla1[[#This Row],[POA]],".",Tabla1[[#This Row],[SRS]],".",Tabla1[[#This Row],[AREA]],".",Tabla1[[#This Row],[TIPO]]))</f>
        <v/>
      </c>
      <c r="C472" s="394" t="str">
        <f>IF(Tabla1[[#This Row],[Código_Actividad]]="","",'[5]Formulario PPGR1'!#REF!)</f>
        <v/>
      </c>
      <c r="D472" s="394" t="str">
        <f>IF(Tabla1[[#This Row],[Código_Actividad]]="","",'[5]Formulario PPGR1'!#REF!)</f>
        <v/>
      </c>
      <c r="E472" s="394" t="str">
        <f>IF(Tabla1[[#This Row],[Código_Actividad]]="","",'[5]Formulario PPGR1'!#REF!)</f>
        <v/>
      </c>
      <c r="F472" s="394" t="str">
        <f>IF(Tabla1[[#This Row],[Código_Actividad]]="","",'[5]Formulario PPGR1'!#REF!)</f>
        <v/>
      </c>
      <c r="G472" s="395"/>
      <c r="H472" s="396"/>
      <c r="I472" s="397"/>
      <c r="J472" s="395">
        <v>3</v>
      </c>
      <c r="K472" s="398" t="str">
        <f>IFERROR(VLOOKUP(#REF!,#REF!,3,FALSE),"")</f>
        <v/>
      </c>
      <c r="L472" s="398" t="e">
        <f>+Tabla1[[#This Row],[Precio Unitario]]*Tabla1[[#This Row],[Cantidad de Insumos]]</f>
        <v>#VALUE!</v>
      </c>
      <c r="M472" s="399"/>
      <c r="N472" s="396"/>
    </row>
    <row r="473" spans="2:14" s="400" customFormat="1" ht="12.75">
      <c r="B473" s="394" t="str">
        <f>IF(Tabla1[[#This Row],[Código_Actividad]]="","",CONCATENATE(Tabla1[[#This Row],[POA]],".",Tabla1[[#This Row],[SRS]],".",Tabla1[[#This Row],[AREA]],".",Tabla1[[#This Row],[TIPO]]))</f>
        <v/>
      </c>
      <c r="C473" s="394" t="str">
        <f>IF(Tabla1[[#This Row],[Código_Actividad]]="","",'[5]Formulario PPGR1'!#REF!)</f>
        <v/>
      </c>
      <c r="D473" s="394" t="str">
        <f>IF(Tabla1[[#This Row],[Código_Actividad]]="","",'[5]Formulario PPGR1'!#REF!)</f>
        <v/>
      </c>
      <c r="E473" s="394" t="str">
        <f>IF(Tabla1[[#This Row],[Código_Actividad]]="","",'[5]Formulario PPGR1'!#REF!)</f>
        <v/>
      </c>
      <c r="F473" s="394" t="str">
        <f>IF(Tabla1[[#This Row],[Código_Actividad]]="","",'[5]Formulario PPGR1'!#REF!)</f>
        <v/>
      </c>
      <c r="G473" s="395"/>
      <c r="H473" s="396"/>
      <c r="I473" s="397"/>
      <c r="J473" s="395">
        <v>3</v>
      </c>
      <c r="K473" s="398" t="str">
        <f>IFERROR(VLOOKUP(#REF!,#REF!,3,FALSE),"")</f>
        <v/>
      </c>
      <c r="L473" s="398" t="e">
        <f>+Tabla1[[#This Row],[Precio Unitario]]*Tabla1[[#This Row],[Cantidad de Insumos]]</f>
        <v>#VALUE!</v>
      </c>
      <c r="M473" s="399"/>
      <c r="N473" s="396"/>
    </row>
    <row r="474" spans="2:14" s="455" customFormat="1" ht="12.75">
      <c r="B474" s="394" t="str">
        <f>IF(Tabla1[[#This Row],[Código_Actividad]]="","",CONCATENATE(Tabla1[[#This Row],[POA]],".",Tabla1[[#This Row],[SRS]],".",Tabla1[[#This Row],[AREA]],".",Tabla1[[#This Row],[TIPO]]))</f>
        <v/>
      </c>
      <c r="C474" s="394" t="str">
        <f>IF(Tabla1[[#This Row],[Código_Actividad]]="","",'[5]Formulario PPGR1'!#REF!)</f>
        <v/>
      </c>
      <c r="D474" s="394" t="str">
        <f>IF(Tabla1[[#This Row],[Código_Actividad]]="","",'[5]Formulario PPGR1'!#REF!)</f>
        <v/>
      </c>
      <c r="E474" s="394" t="str">
        <f>IF(Tabla1[[#This Row],[Código_Actividad]]="","",'[5]Formulario PPGR1'!#REF!)</f>
        <v/>
      </c>
      <c r="F474" s="394" t="str">
        <f>IF(Tabla1[[#This Row],[Código_Actividad]]="","",'[5]Formulario PPGR1'!#REF!)</f>
        <v/>
      </c>
      <c r="G474" s="395"/>
      <c r="H474" s="396"/>
      <c r="I474" s="397"/>
      <c r="J474" s="395"/>
      <c r="K474" s="398" t="str">
        <f>IFERROR(VLOOKUP(#REF!,#REF!,3,FALSE),"")</f>
        <v/>
      </c>
      <c r="L474" s="398" t="e">
        <f>+Tabla1[[#This Row],[Precio Unitario]]*Tabla1[[#This Row],[Cantidad de Insumos]]</f>
        <v>#VALUE!</v>
      </c>
      <c r="M474" s="399"/>
      <c r="N474" s="396"/>
    </row>
    <row r="475" spans="2:14" ht="12.75">
      <c r="B475" s="394" t="str">
        <f>IF(Tabla1[[#This Row],[Código_Actividad]]="","",CONCATENATE(Tabla1[[#This Row],[POA]],".",Tabla1[[#This Row],[SRS]],".",Tabla1[[#This Row],[AREA]],".",Tabla1[[#This Row],[TIPO]]))</f>
        <v/>
      </c>
      <c r="C475" s="394" t="str">
        <f>IF(Tabla1[[#This Row],[Código_Actividad]]="","",'[5]Formulario PPGR1'!#REF!)</f>
        <v/>
      </c>
      <c r="D475" s="394" t="str">
        <f>IF(Tabla1[[#This Row],[Código_Actividad]]="","",'[5]Formulario PPGR1'!#REF!)</f>
        <v/>
      </c>
      <c r="E475" s="394" t="str">
        <f>IF(Tabla1[[#This Row],[Código_Actividad]]="","",'[5]Formulario PPGR1'!#REF!)</f>
        <v/>
      </c>
      <c r="F475" s="394" t="str">
        <f>IF(Tabla1[[#This Row],[Código_Actividad]]="","",'[5]Formulario PPGR1'!#REF!)</f>
        <v/>
      </c>
      <c r="G475" s="395"/>
      <c r="H475" s="396"/>
      <c r="I475" s="397"/>
      <c r="J475" s="395">
        <v>5</v>
      </c>
      <c r="K475" s="398" t="str">
        <f>IFERROR(VLOOKUP(#REF!,#REF!,3,FALSE),"")</f>
        <v/>
      </c>
      <c r="L475" s="398" t="e">
        <f>+Tabla1[[#This Row],[Precio Unitario]]*Tabla1[[#This Row],[Cantidad de Insumos]]</f>
        <v>#VALUE!</v>
      </c>
      <c r="M475" s="399"/>
      <c r="N475" s="396"/>
    </row>
    <row r="476" spans="2:14" ht="12.75">
      <c r="B476" s="394" t="str">
        <f>IF(Tabla1[[#This Row],[Código_Actividad]]="","",CONCATENATE(Tabla1[[#This Row],[POA]],".",Tabla1[[#This Row],[SRS]],".",Tabla1[[#This Row],[AREA]],".",Tabla1[[#This Row],[TIPO]]))</f>
        <v/>
      </c>
      <c r="C476" s="394" t="str">
        <f>IF(Tabla1[[#This Row],[Código_Actividad]]="","",'[5]Formulario PPGR1'!#REF!)</f>
        <v/>
      </c>
      <c r="D476" s="394" t="str">
        <f>IF(Tabla1[[#This Row],[Código_Actividad]]="","",'[5]Formulario PPGR1'!#REF!)</f>
        <v/>
      </c>
      <c r="E476" s="394" t="str">
        <f>IF(Tabla1[[#This Row],[Código_Actividad]]="","",'[5]Formulario PPGR1'!#REF!)</f>
        <v/>
      </c>
      <c r="F476" s="394" t="str">
        <f>IF(Tabla1[[#This Row],[Código_Actividad]]="","",'[5]Formulario PPGR1'!#REF!)</f>
        <v/>
      </c>
      <c r="G476" s="395"/>
      <c r="H476" s="396"/>
      <c r="I476" s="397"/>
      <c r="J476" s="395">
        <v>3</v>
      </c>
      <c r="K476" s="398" t="str">
        <f>IFERROR(VLOOKUP(#REF!,#REF!,3,FALSE),"")</f>
        <v/>
      </c>
      <c r="L476" s="398" t="e">
        <f>+Tabla1[[#This Row],[Precio Unitario]]*Tabla1[[#This Row],[Cantidad de Insumos]]</f>
        <v>#VALUE!</v>
      </c>
      <c r="M476" s="399"/>
      <c r="N476" s="396"/>
    </row>
    <row r="477" spans="2:14" ht="12.75">
      <c r="B477" s="394" t="str">
        <f>IF(Tabla1[[#This Row],[Código_Actividad]]="","",CONCATENATE(Tabla1[[#This Row],[POA]],".",Tabla1[[#This Row],[SRS]],".",Tabla1[[#This Row],[AREA]],".",Tabla1[[#This Row],[TIPO]]))</f>
        <v/>
      </c>
      <c r="C477" s="394" t="str">
        <f>IF(Tabla1[[#This Row],[Código_Actividad]]="","",'[5]Formulario PPGR1'!#REF!)</f>
        <v/>
      </c>
      <c r="D477" s="394" t="str">
        <f>IF(Tabla1[[#This Row],[Código_Actividad]]="","",'[5]Formulario PPGR1'!#REF!)</f>
        <v/>
      </c>
      <c r="E477" s="394" t="str">
        <f>IF(Tabla1[[#This Row],[Código_Actividad]]="","",'[5]Formulario PPGR1'!#REF!)</f>
        <v/>
      </c>
      <c r="F477" s="394" t="str">
        <f>IF(Tabla1[[#This Row],[Código_Actividad]]="","",'[5]Formulario PPGR1'!#REF!)</f>
        <v/>
      </c>
      <c r="G477" s="395"/>
      <c r="H477" s="396"/>
      <c r="I477" s="397"/>
      <c r="J477" s="395">
        <v>3</v>
      </c>
      <c r="K477" s="398" t="str">
        <f>IFERROR(VLOOKUP(#REF!,#REF!,3,FALSE),"")</f>
        <v/>
      </c>
      <c r="L477" s="398" t="e">
        <f>+Tabla1[[#This Row],[Precio Unitario]]*Tabla1[[#This Row],[Cantidad de Insumos]]</f>
        <v>#VALUE!</v>
      </c>
      <c r="M477" s="399"/>
      <c r="N477" s="396"/>
    </row>
    <row r="478" spans="2:14" ht="12.75">
      <c r="B478" s="394" t="str">
        <f>IF(Tabla1[[#This Row],[Código_Actividad]]="","",CONCATENATE(Tabla1[[#This Row],[POA]],".",Tabla1[[#This Row],[SRS]],".",Tabla1[[#This Row],[AREA]],".",Tabla1[[#This Row],[TIPO]]))</f>
        <v/>
      </c>
      <c r="C478" s="394" t="str">
        <f>IF(Tabla1[[#This Row],[Código_Actividad]]="","",'[5]Formulario PPGR1'!#REF!)</f>
        <v/>
      </c>
      <c r="D478" s="394" t="str">
        <f>IF(Tabla1[[#This Row],[Código_Actividad]]="","",'[5]Formulario PPGR1'!#REF!)</f>
        <v/>
      </c>
      <c r="E478" s="394" t="str">
        <f>IF(Tabla1[[#This Row],[Código_Actividad]]="","",'[5]Formulario PPGR1'!#REF!)</f>
        <v/>
      </c>
      <c r="F478" s="394" t="str">
        <f>IF(Tabla1[[#This Row],[Código_Actividad]]="","",'[5]Formulario PPGR1'!#REF!)</f>
        <v/>
      </c>
      <c r="G478" s="395"/>
      <c r="H478" s="396"/>
      <c r="I478" s="397"/>
      <c r="J478" s="395">
        <v>12</v>
      </c>
      <c r="K478" s="398" t="str">
        <f>IFERROR(VLOOKUP(#REF!,#REF!,3,FALSE),"")</f>
        <v/>
      </c>
      <c r="L478" s="398" t="e">
        <f>+Tabla1[[#This Row],[Precio Unitario]]*Tabla1[[#This Row],[Cantidad de Insumos]]</f>
        <v>#VALUE!</v>
      </c>
      <c r="M478" s="399"/>
      <c r="N478" s="396"/>
    </row>
    <row r="479" spans="2:14" ht="12.75">
      <c r="B479" s="394" t="str">
        <f>IF(Tabla1[[#This Row],[Código_Actividad]]="","",CONCATENATE(Tabla1[[#This Row],[POA]],".",Tabla1[[#This Row],[SRS]],".",Tabla1[[#This Row],[AREA]],".",Tabla1[[#This Row],[TIPO]]))</f>
        <v/>
      </c>
      <c r="C479" s="394" t="str">
        <f>IF(Tabla1[[#This Row],[Código_Actividad]]="","",'[5]Formulario PPGR1'!#REF!)</f>
        <v/>
      </c>
      <c r="D479" s="394" t="str">
        <f>IF(Tabla1[[#This Row],[Código_Actividad]]="","",'[5]Formulario PPGR1'!#REF!)</f>
        <v/>
      </c>
      <c r="E479" s="394" t="str">
        <f>IF(Tabla1[[#This Row],[Código_Actividad]]="","",'[5]Formulario PPGR1'!#REF!)</f>
        <v/>
      </c>
      <c r="F479" s="394" t="str">
        <f>IF(Tabla1[[#This Row],[Código_Actividad]]="","",'[5]Formulario PPGR1'!#REF!)</f>
        <v/>
      </c>
      <c r="G479" s="395"/>
      <c r="H479" s="396"/>
      <c r="I479" s="397"/>
      <c r="J479" s="395">
        <v>2</v>
      </c>
      <c r="K479" s="398" t="str">
        <f>IFERROR(VLOOKUP(#REF!,#REF!,3,FALSE),"")</f>
        <v/>
      </c>
      <c r="L479" s="398" t="e">
        <f>+Tabla1[[#This Row],[Precio Unitario]]*Tabla1[[#This Row],[Cantidad de Insumos]]</f>
        <v>#VALUE!</v>
      </c>
      <c r="M479" s="399"/>
      <c r="N479" s="396"/>
    </row>
    <row r="480" spans="2:14" ht="12.75">
      <c r="B480" s="394" t="str">
        <f>IF(Tabla1[[#This Row],[Código_Actividad]]="","",CONCATENATE(Tabla1[[#This Row],[POA]],".",Tabla1[[#This Row],[SRS]],".",Tabla1[[#This Row],[AREA]],".",Tabla1[[#This Row],[TIPO]]))</f>
        <v/>
      </c>
      <c r="C480" s="394" t="str">
        <f>IF(Tabla1[[#This Row],[Código_Actividad]]="","",'[5]Formulario PPGR1'!#REF!)</f>
        <v/>
      </c>
      <c r="D480" s="394" t="str">
        <f>IF(Tabla1[[#This Row],[Código_Actividad]]="","",'[5]Formulario PPGR1'!#REF!)</f>
        <v/>
      </c>
      <c r="E480" s="394" t="str">
        <f>IF(Tabla1[[#This Row],[Código_Actividad]]="","",'[5]Formulario PPGR1'!#REF!)</f>
        <v/>
      </c>
      <c r="F480" s="394" t="str">
        <f>IF(Tabla1[[#This Row],[Código_Actividad]]="","",'[5]Formulario PPGR1'!#REF!)</f>
        <v/>
      </c>
      <c r="G480" s="395"/>
      <c r="H480" s="396"/>
      <c r="I480" s="397"/>
      <c r="J480" s="395">
        <v>3</v>
      </c>
      <c r="K480" s="398" t="str">
        <f>IFERROR(VLOOKUP(#REF!,#REF!,3,FALSE),"")</f>
        <v/>
      </c>
      <c r="L480" s="398" t="e">
        <f>+Tabla1[[#This Row],[Precio Unitario]]*Tabla1[[#This Row],[Cantidad de Insumos]]</f>
        <v>#VALUE!</v>
      </c>
      <c r="M480" s="399"/>
      <c r="N480" s="396"/>
    </row>
    <row r="481" spans="2:14" ht="12.75">
      <c r="B481" s="394" t="str">
        <f>IF(Tabla1[[#This Row],[Código_Actividad]]="","",CONCATENATE(Tabla1[[#This Row],[POA]],".",Tabla1[[#This Row],[SRS]],".",Tabla1[[#This Row],[AREA]],".",Tabla1[[#This Row],[TIPO]]))</f>
        <v/>
      </c>
      <c r="C481" s="394" t="str">
        <f>IF(Tabla1[[#This Row],[Código_Actividad]]="","",'[5]Formulario PPGR1'!#REF!)</f>
        <v/>
      </c>
      <c r="D481" s="394" t="str">
        <f>IF(Tabla1[[#This Row],[Código_Actividad]]="","",'[5]Formulario PPGR1'!#REF!)</f>
        <v/>
      </c>
      <c r="E481" s="394" t="str">
        <f>IF(Tabla1[[#This Row],[Código_Actividad]]="","",'[5]Formulario PPGR1'!#REF!)</f>
        <v/>
      </c>
      <c r="F481" s="394" t="str">
        <f>IF(Tabla1[[#This Row],[Código_Actividad]]="","",'[5]Formulario PPGR1'!#REF!)</f>
        <v/>
      </c>
      <c r="G481" s="395"/>
      <c r="H481" s="396"/>
      <c r="I481" s="397"/>
      <c r="J481" s="395">
        <v>5</v>
      </c>
      <c r="K481" s="398" t="str">
        <f>IFERROR(VLOOKUP(#REF!,#REF!,3,FALSE),"")</f>
        <v/>
      </c>
      <c r="L481" s="398" t="e">
        <f>+Tabla1[[#This Row],[Precio Unitario]]*Tabla1[[#This Row],[Cantidad de Insumos]]</f>
        <v>#VALUE!</v>
      </c>
      <c r="M481" s="399"/>
      <c r="N481" s="396"/>
    </row>
    <row r="482" spans="2:14" ht="12.75">
      <c r="B482" s="394" t="str">
        <f>IF(Tabla1[[#This Row],[Código_Actividad]]="","",CONCATENATE(Tabla1[[#This Row],[POA]],".",Tabla1[[#This Row],[SRS]],".",Tabla1[[#This Row],[AREA]],".",Tabla1[[#This Row],[TIPO]]))</f>
        <v/>
      </c>
      <c r="C482" s="394" t="str">
        <f>IF(Tabla1[[#This Row],[Código_Actividad]]="","",'[5]Formulario PPGR1'!#REF!)</f>
        <v/>
      </c>
      <c r="D482" s="394" t="str">
        <f>IF(Tabla1[[#This Row],[Código_Actividad]]="","",'[5]Formulario PPGR1'!#REF!)</f>
        <v/>
      </c>
      <c r="E482" s="394" t="str">
        <f>IF(Tabla1[[#This Row],[Código_Actividad]]="","",'[5]Formulario PPGR1'!#REF!)</f>
        <v/>
      </c>
      <c r="F482" s="394" t="str">
        <f>IF(Tabla1[[#This Row],[Código_Actividad]]="","",'[5]Formulario PPGR1'!#REF!)</f>
        <v/>
      </c>
      <c r="G482" s="395"/>
      <c r="H482" s="396"/>
      <c r="I482" s="397"/>
      <c r="J482" s="395">
        <v>6</v>
      </c>
      <c r="K482" s="398" t="str">
        <f>IFERROR(VLOOKUP(#REF!,#REF!,3,FALSE),"")</f>
        <v/>
      </c>
      <c r="L482" s="398" t="e">
        <f>+Tabla1[[#This Row],[Precio Unitario]]*Tabla1[[#This Row],[Cantidad de Insumos]]</f>
        <v>#VALUE!</v>
      </c>
      <c r="M482" s="399"/>
      <c r="N482" s="396"/>
    </row>
    <row r="483" spans="2:14" ht="12.75">
      <c r="B483" s="394" t="str">
        <f>IF(Tabla1[[#This Row],[Código_Actividad]]="","",CONCATENATE(Tabla1[[#This Row],[POA]],".",Tabla1[[#This Row],[SRS]],".",Tabla1[[#This Row],[AREA]],".",Tabla1[[#This Row],[TIPO]]))</f>
        <v/>
      </c>
      <c r="C483" s="394" t="str">
        <f>IF(Tabla1[[#This Row],[Código_Actividad]]="","",'[5]Formulario PPGR1'!#REF!)</f>
        <v/>
      </c>
      <c r="D483" s="394" t="str">
        <f>IF(Tabla1[[#This Row],[Código_Actividad]]="","",'[5]Formulario PPGR1'!#REF!)</f>
        <v/>
      </c>
      <c r="E483" s="394" t="str">
        <f>IF(Tabla1[[#This Row],[Código_Actividad]]="","",'[5]Formulario PPGR1'!#REF!)</f>
        <v/>
      </c>
      <c r="F483" s="394" t="str">
        <f>IF(Tabla1[[#This Row],[Código_Actividad]]="","",'[5]Formulario PPGR1'!#REF!)</f>
        <v/>
      </c>
      <c r="G483" s="395"/>
      <c r="H483" s="396"/>
      <c r="I483" s="397"/>
      <c r="J483" s="395">
        <v>6</v>
      </c>
      <c r="K483" s="398" t="str">
        <f>IFERROR(VLOOKUP(#REF!,#REF!,3,FALSE),"")</f>
        <v/>
      </c>
      <c r="L483" s="398" t="e">
        <f>+Tabla1[[#This Row],[Precio Unitario]]*Tabla1[[#This Row],[Cantidad de Insumos]]</f>
        <v>#VALUE!</v>
      </c>
      <c r="M483" s="399"/>
      <c r="N483" s="396"/>
    </row>
    <row r="484" spans="2:14" ht="12.75">
      <c r="B484" s="394" t="str">
        <f>IF(Tabla1[[#This Row],[Código_Actividad]]="","",CONCATENATE(Tabla1[[#This Row],[POA]],".",Tabla1[[#This Row],[SRS]],".",Tabla1[[#This Row],[AREA]],".",Tabla1[[#This Row],[TIPO]]))</f>
        <v/>
      </c>
      <c r="C484" s="394" t="str">
        <f>IF(Tabla1[[#This Row],[Código_Actividad]]="","",'[5]Formulario PPGR1'!#REF!)</f>
        <v/>
      </c>
      <c r="D484" s="394" t="str">
        <f>IF(Tabla1[[#This Row],[Código_Actividad]]="","",'[5]Formulario PPGR1'!#REF!)</f>
        <v/>
      </c>
      <c r="E484" s="394" t="str">
        <f>IF(Tabla1[[#This Row],[Código_Actividad]]="","",'[5]Formulario PPGR1'!#REF!)</f>
        <v/>
      </c>
      <c r="F484" s="394" t="str">
        <f>IF(Tabla1[[#This Row],[Código_Actividad]]="","",'[5]Formulario PPGR1'!#REF!)</f>
        <v/>
      </c>
      <c r="G484" s="395"/>
      <c r="H484" s="396"/>
      <c r="I484" s="397"/>
      <c r="J484" s="395">
        <v>4</v>
      </c>
      <c r="K484" s="398" t="str">
        <f>IFERROR(VLOOKUP(#REF!,#REF!,3,FALSE),"")</f>
        <v/>
      </c>
      <c r="L484" s="398" t="e">
        <f>+Tabla1[[#This Row],[Precio Unitario]]*Tabla1[[#This Row],[Cantidad de Insumos]]</f>
        <v>#VALUE!</v>
      </c>
      <c r="M484" s="399"/>
      <c r="N484" s="396"/>
    </row>
    <row r="485" spans="2:14" ht="12.75">
      <c r="B485" s="394" t="str">
        <f>IF(Tabla1[[#This Row],[Código_Actividad]]="","",CONCATENATE(Tabla1[[#This Row],[POA]],".",Tabla1[[#This Row],[SRS]],".",Tabla1[[#This Row],[AREA]],".",Tabla1[[#This Row],[TIPO]]))</f>
        <v/>
      </c>
      <c r="C485" s="394" t="str">
        <f>IF(Tabla1[[#This Row],[Código_Actividad]]="","",'[5]Formulario PPGR1'!#REF!)</f>
        <v/>
      </c>
      <c r="D485" s="394" t="str">
        <f>IF(Tabla1[[#This Row],[Código_Actividad]]="","",'[5]Formulario PPGR1'!#REF!)</f>
        <v/>
      </c>
      <c r="E485" s="394" t="str">
        <f>IF(Tabla1[[#This Row],[Código_Actividad]]="","",'[5]Formulario PPGR1'!#REF!)</f>
        <v/>
      </c>
      <c r="F485" s="394" t="str">
        <f>IF(Tabla1[[#This Row],[Código_Actividad]]="","",'[5]Formulario PPGR1'!#REF!)</f>
        <v/>
      </c>
      <c r="G485" s="395"/>
      <c r="H485" s="396"/>
      <c r="I485" s="397"/>
      <c r="J485" s="395">
        <v>4</v>
      </c>
      <c r="K485" s="398" t="str">
        <f>IFERROR(VLOOKUP(#REF!,#REF!,3,FALSE),"")</f>
        <v/>
      </c>
      <c r="L485" s="398" t="e">
        <f>+Tabla1[[#This Row],[Precio Unitario]]*Tabla1[[#This Row],[Cantidad de Insumos]]</f>
        <v>#VALUE!</v>
      </c>
      <c r="M485" s="399"/>
      <c r="N485" s="396"/>
    </row>
    <row r="486" spans="2:14" ht="12.75">
      <c r="B486" s="394" t="str">
        <f>IF(Tabla1[[#This Row],[Código_Actividad]]="","",CONCATENATE(Tabla1[[#This Row],[POA]],".",Tabla1[[#This Row],[SRS]],".",Tabla1[[#This Row],[AREA]],".",Tabla1[[#This Row],[TIPO]]))</f>
        <v/>
      </c>
      <c r="C486" s="394" t="str">
        <f>IF(Tabla1[[#This Row],[Código_Actividad]]="","",'[5]Formulario PPGR1'!#REF!)</f>
        <v/>
      </c>
      <c r="D486" s="394" t="str">
        <f>IF(Tabla1[[#This Row],[Código_Actividad]]="","",'[5]Formulario PPGR1'!#REF!)</f>
        <v/>
      </c>
      <c r="E486" s="394" t="str">
        <f>IF(Tabla1[[#This Row],[Código_Actividad]]="","",'[5]Formulario PPGR1'!#REF!)</f>
        <v/>
      </c>
      <c r="F486" s="394" t="str">
        <f>IF(Tabla1[[#This Row],[Código_Actividad]]="","",'[5]Formulario PPGR1'!#REF!)</f>
        <v/>
      </c>
      <c r="G486" s="395"/>
      <c r="H486" s="396"/>
      <c r="I486" s="397"/>
      <c r="J486" s="395">
        <v>10</v>
      </c>
      <c r="K486" s="398" t="str">
        <f>IFERROR(VLOOKUP(#REF!,#REF!,3,FALSE),"")</f>
        <v/>
      </c>
      <c r="L486" s="398" t="e">
        <f>+Tabla1[[#This Row],[Precio Unitario]]*Tabla1[[#This Row],[Cantidad de Insumos]]</f>
        <v>#VALUE!</v>
      </c>
      <c r="M486" s="399"/>
      <c r="N486" s="396"/>
    </row>
    <row r="487" spans="2:14" ht="12.75">
      <c r="B487" s="394" t="str">
        <f>IF(Tabla1[[#This Row],[Código_Actividad]]="","",CONCATENATE(Tabla1[[#This Row],[POA]],".",Tabla1[[#This Row],[SRS]],".",Tabla1[[#This Row],[AREA]],".",Tabla1[[#This Row],[TIPO]]))</f>
        <v/>
      </c>
      <c r="C487" s="394" t="str">
        <f>IF(Tabla1[[#This Row],[Código_Actividad]]="","",'[5]Formulario PPGR1'!#REF!)</f>
        <v/>
      </c>
      <c r="D487" s="394" t="str">
        <f>IF(Tabla1[[#This Row],[Código_Actividad]]="","",'[5]Formulario PPGR1'!#REF!)</f>
        <v/>
      </c>
      <c r="E487" s="394" t="str">
        <f>IF(Tabla1[[#This Row],[Código_Actividad]]="","",'[5]Formulario PPGR1'!#REF!)</f>
        <v/>
      </c>
      <c r="F487" s="394" t="str">
        <f>IF(Tabla1[[#This Row],[Código_Actividad]]="","",'[5]Formulario PPGR1'!#REF!)</f>
        <v/>
      </c>
      <c r="G487" s="395"/>
      <c r="H487" s="396"/>
      <c r="I487" s="397"/>
      <c r="J487" s="395">
        <v>20</v>
      </c>
      <c r="K487" s="398" t="str">
        <f>IFERROR(VLOOKUP(#REF!,#REF!,3,FALSE),"")</f>
        <v/>
      </c>
      <c r="L487" s="398" t="e">
        <f>+Tabla1[[#This Row],[Precio Unitario]]*Tabla1[[#This Row],[Cantidad de Insumos]]</f>
        <v>#VALUE!</v>
      </c>
      <c r="M487" s="399"/>
      <c r="N487" s="396"/>
    </row>
    <row r="488" spans="2:14" ht="12.75">
      <c r="B488" s="394" t="str">
        <f>IF(Tabla1[[#This Row],[Código_Actividad]]="","",CONCATENATE(Tabla1[[#This Row],[POA]],".",Tabla1[[#This Row],[SRS]],".",Tabla1[[#This Row],[AREA]],".",Tabla1[[#This Row],[TIPO]]))</f>
        <v/>
      </c>
      <c r="C488" s="394" t="str">
        <f>IF(Tabla1[[#This Row],[Código_Actividad]]="","",'[5]Formulario PPGR1'!#REF!)</f>
        <v/>
      </c>
      <c r="D488" s="394" t="str">
        <f>IF(Tabla1[[#This Row],[Código_Actividad]]="","",'[5]Formulario PPGR1'!#REF!)</f>
        <v/>
      </c>
      <c r="E488" s="394" t="str">
        <f>IF(Tabla1[[#This Row],[Código_Actividad]]="","",'[5]Formulario PPGR1'!#REF!)</f>
        <v/>
      </c>
      <c r="F488" s="394" t="str">
        <f>IF(Tabla1[[#This Row],[Código_Actividad]]="","",'[5]Formulario PPGR1'!#REF!)</f>
        <v/>
      </c>
      <c r="G488" s="395"/>
      <c r="H488" s="396"/>
      <c r="I488" s="397"/>
      <c r="J488" s="395">
        <v>3</v>
      </c>
      <c r="K488" s="398" t="str">
        <f>IFERROR(VLOOKUP(#REF!,#REF!,3,FALSE),"")</f>
        <v/>
      </c>
      <c r="L488" s="398" t="e">
        <f>+Tabla1[[#This Row],[Precio Unitario]]*Tabla1[[#This Row],[Cantidad de Insumos]]</f>
        <v>#VALUE!</v>
      </c>
      <c r="M488" s="399"/>
      <c r="N488" s="396"/>
    </row>
    <row r="489" spans="2:14" ht="12.75">
      <c r="B489" s="394" t="str">
        <f>IF(Tabla1[[#This Row],[Código_Actividad]]="","",CONCATENATE(Tabla1[[#This Row],[POA]],".",Tabla1[[#This Row],[SRS]],".",Tabla1[[#This Row],[AREA]],".",Tabla1[[#This Row],[TIPO]]))</f>
        <v/>
      </c>
      <c r="C489" s="394" t="str">
        <f>IF(Tabla1[[#This Row],[Código_Actividad]]="","",'[5]Formulario PPGR1'!#REF!)</f>
        <v/>
      </c>
      <c r="D489" s="394" t="str">
        <f>IF(Tabla1[[#This Row],[Código_Actividad]]="","",'[5]Formulario PPGR1'!#REF!)</f>
        <v/>
      </c>
      <c r="E489" s="394" t="str">
        <f>IF(Tabla1[[#This Row],[Código_Actividad]]="","",'[5]Formulario PPGR1'!#REF!)</f>
        <v/>
      </c>
      <c r="F489" s="394" t="str">
        <f>IF(Tabla1[[#This Row],[Código_Actividad]]="","",'[5]Formulario PPGR1'!#REF!)</f>
        <v/>
      </c>
      <c r="G489" s="395"/>
      <c r="H489" s="396"/>
      <c r="I489" s="397"/>
      <c r="J489" s="395">
        <v>3</v>
      </c>
      <c r="K489" s="398" t="str">
        <f>IFERROR(VLOOKUP(#REF!,#REF!,3,FALSE),"")</f>
        <v/>
      </c>
      <c r="L489" s="398" t="e">
        <f>+Tabla1[[#This Row],[Precio Unitario]]*Tabla1[[#This Row],[Cantidad de Insumos]]</f>
        <v>#VALUE!</v>
      </c>
      <c r="M489" s="399"/>
      <c r="N489" s="396"/>
    </row>
    <row r="490" spans="2:14" ht="12.75">
      <c r="B490" s="394" t="str">
        <f>IF(Tabla1[[#This Row],[Código_Actividad]]="","",CONCATENATE(Tabla1[[#This Row],[POA]],".",Tabla1[[#This Row],[SRS]],".",Tabla1[[#This Row],[AREA]],".",Tabla1[[#This Row],[TIPO]]))</f>
        <v/>
      </c>
      <c r="C490" s="394" t="str">
        <f>IF(Tabla1[[#This Row],[Código_Actividad]]="","",'[5]Formulario PPGR1'!#REF!)</f>
        <v/>
      </c>
      <c r="D490" s="394" t="str">
        <f>IF(Tabla1[[#This Row],[Código_Actividad]]="","",'[5]Formulario PPGR1'!#REF!)</f>
        <v/>
      </c>
      <c r="E490" s="394" t="str">
        <f>IF(Tabla1[[#This Row],[Código_Actividad]]="","",'[5]Formulario PPGR1'!#REF!)</f>
        <v/>
      </c>
      <c r="F490" s="394" t="str">
        <f>IF(Tabla1[[#This Row],[Código_Actividad]]="","",'[5]Formulario PPGR1'!#REF!)</f>
        <v/>
      </c>
      <c r="G490" s="395"/>
      <c r="H490" s="396"/>
      <c r="I490" s="397"/>
      <c r="J490" s="395">
        <v>2</v>
      </c>
      <c r="K490" s="398" t="str">
        <f>IFERROR(VLOOKUP(#REF!,#REF!,3,FALSE),"")</f>
        <v/>
      </c>
      <c r="L490" s="398" t="e">
        <f>+Tabla1[[#This Row],[Precio Unitario]]*Tabla1[[#This Row],[Cantidad de Insumos]]</f>
        <v>#VALUE!</v>
      </c>
      <c r="M490" s="399"/>
      <c r="N490" s="396"/>
    </row>
    <row r="491" spans="2:14" ht="12.75">
      <c r="B491" s="394" t="str">
        <f>IF(Tabla1[[#This Row],[Código_Actividad]]="","",CONCATENATE(Tabla1[[#This Row],[POA]],".",Tabla1[[#This Row],[SRS]],".",Tabla1[[#This Row],[AREA]],".",Tabla1[[#This Row],[TIPO]]))</f>
        <v/>
      </c>
      <c r="C491" s="394" t="str">
        <f>IF(Tabla1[[#This Row],[Código_Actividad]]="","",'[5]Formulario PPGR1'!#REF!)</f>
        <v/>
      </c>
      <c r="D491" s="394" t="str">
        <f>IF(Tabla1[[#This Row],[Código_Actividad]]="","",'[5]Formulario PPGR1'!#REF!)</f>
        <v/>
      </c>
      <c r="E491" s="394" t="str">
        <f>IF(Tabla1[[#This Row],[Código_Actividad]]="","",'[5]Formulario PPGR1'!#REF!)</f>
        <v/>
      </c>
      <c r="F491" s="394" t="str">
        <f>IF(Tabla1[[#This Row],[Código_Actividad]]="","",'[5]Formulario PPGR1'!#REF!)</f>
        <v/>
      </c>
      <c r="G491" s="395"/>
      <c r="H491" s="396"/>
      <c r="I491" s="397"/>
      <c r="J491" s="395" t="s">
        <v>1284</v>
      </c>
      <c r="K491" s="398" t="str">
        <f>IFERROR(VLOOKUP(#REF!,#REF!,3,FALSE),"")</f>
        <v/>
      </c>
      <c r="L491" s="398" t="e">
        <f>+Tabla1[[#This Row],[Precio Unitario]]*Tabla1[[#This Row],[Cantidad de Insumos]]</f>
        <v>#VALUE!</v>
      </c>
      <c r="M491" s="399"/>
      <c r="N491" s="396"/>
    </row>
    <row r="492" spans="2:14" ht="12.75">
      <c r="B492" s="394" t="str">
        <f>IF(Tabla1[[#This Row],[Código_Actividad]]="","",CONCATENATE(Tabla1[[#This Row],[POA]],".",Tabla1[[#This Row],[SRS]],".",Tabla1[[#This Row],[AREA]],".",Tabla1[[#This Row],[TIPO]]))</f>
        <v/>
      </c>
      <c r="C492" s="394" t="str">
        <f>IF(Tabla1[[#This Row],[Código_Actividad]]="","",'[5]Formulario PPGR1'!#REF!)</f>
        <v/>
      </c>
      <c r="D492" s="394" t="str">
        <f>IF(Tabla1[[#This Row],[Código_Actividad]]="","",'[5]Formulario PPGR1'!#REF!)</f>
        <v/>
      </c>
      <c r="E492" s="394" t="str">
        <f>IF(Tabla1[[#This Row],[Código_Actividad]]="","",'[5]Formulario PPGR1'!#REF!)</f>
        <v/>
      </c>
      <c r="F492" s="394" t="str">
        <f>IF(Tabla1[[#This Row],[Código_Actividad]]="","",'[5]Formulario PPGR1'!#REF!)</f>
        <v/>
      </c>
      <c r="G492" s="395"/>
      <c r="H492" s="396"/>
      <c r="I492" s="397"/>
      <c r="J492" s="395">
        <v>6</v>
      </c>
      <c r="K492" s="398" t="str">
        <f>IFERROR(VLOOKUP(#REF!,#REF!,3,FALSE),"")</f>
        <v/>
      </c>
      <c r="L492" s="398" t="e">
        <f>+Tabla1[[#This Row],[Precio Unitario]]*Tabla1[[#This Row],[Cantidad de Insumos]]</f>
        <v>#VALUE!</v>
      </c>
      <c r="M492" s="399"/>
      <c r="N492" s="396"/>
    </row>
    <row r="493" spans="2:14" ht="12.75">
      <c r="B493" s="394" t="str">
        <f>IF(Tabla1[[#This Row],[Código_Actividad]]="","",CONCATENATE(Tabla1[[#This Row],[POA]],".",Tabla1[[#This Row],[SRS]],".",Tabla1[[#This Row],[AREA]],".",Tabla1[[#This Row],[TIPO]]))</f>
        <v/>
      </c>
      <c r="C493" s="394" t="str">
        <f>IF(Tabla1[[#This Row],[Código_Actividad]]="","",'[5]Formulario PPGR1'!#REF!)</f>
        <v/>
      </c>
      <c r="D493" s="394" t="str">
        <f>IF(Tabla1[[#This Row],[Código_Actividad]]="","",'[5]Formulario PPGR1'!#REF!)</f>
        <v/>
      </c>
      <c r="E493" s="394" t="str">
        <f>IF(Tabla1[[#This Row],[Código_Actividad]]="","",'[5]Formulario PPGR1'!#REF!)</f>
        <v/>
      </c>
      <c r="F493" s="394" t="str">
        <f>IF(Tabla1[[#This Row],[Código_Actividad]]="","",'[5]Formulario PPGR1'!#REF!)</f>
        <v/>
      </c>
      <c r="G493" s="395"/>
      <c r="H493" s="396"/>
      <c r="I493" s="397"/>
      <c r="J493" s="395">
        <v>2</v>
      </c>
      <c r="K493" s="398" t="str">
        <f>IFERROR(VLOOKUP(#REF!,#REF!,3,FALSE),"")</f>
        <v/>
      </c>
      <c r="L493" s="398" t="e">
        <f>+Tabla1[[#This Row],[Precio Unitario]]*Tabla1[[#This Row],[Cantidad de Insumos]]</f>
        <v>#VALUE!</v>
      </c>
      <c r="M493" s="399"/>
      <c r="N493" s="396"/>
    </row>
    <row r="494" spans="2:14" ht="12.75">
      <c r="B494" s="394" t="str">
        <f>IF(Tabla1[[#This Row],[Código_Actividad]]="","",CONCATENATE(Tabla1[[#This Row],[POA]],".",Tabla1[[#This Row],[SRS]],".",Tabla1[[#This Row],[AREA]],".",Tabla1[[#This Row],[TIPO]]))</f>
        <v/>
      </c>
      <c r="C494" s="394" t="str">
        <f>IF(Tabla1[[#This Row],[Código_Actividad]]="","",'[5]Formulario PPGR1'!#REF!)</f>
        <v/>
      </c>
      <c r="D494" s="394" t="str">
        <f>IF(Tabla1[[#This Row],[Código_Actividad]]="","",'[5]Formulario PPGR1'!#REF!)</f>
        <v/>
      </c>
      <c r="E494" s="394" t="str">
        <f>IF(Tabla1[[#This Row],[Código_Actividad]]="","",'[5]Formulario PPGR1'!#REF!)</f>
        <v/>
      </c>
      <c r="F494" s="394" t="str">
        <f>IF(Tabla1[[#This Row],[Código_Actividad]]="","",'[5]Formulario PPGR1'!#REF!)</f>
        <v/>
      </c>
      <c r="G494" s="395"/>
      <c r="H494" s="396"/>
      <c r="I494" s="397"/>
      <c r="J494" s="395">
        <v>1</v>
      </c>
      <c r="K494" s="398" t="str">
        <f>IFERROR(VLOOKUP(#REF!,#REF!,3,FALSE),"")</f>
        <v/>
      </c>
      <c r="L494" s="398" t="e">
        <f>+Tabla1[[#This Row],[Precio Unitario]]*Tabla1[[#This Row],[Cantidad de Insumos]]</f>
        <v>#VALUE!</v>
      </c>
      <c r="M494" s="399"/>
      <c r="N494" s="396"/>
    </row>
    <row r="495" spans="2:14" ht="12.75">
      <c r="B495" s="394" t="str">
        <f>IF(Tabla1[[#This Row],[Código_Actividad]]="","",CONCATENATE(Tabla1[[#This Row],[POA]],".",Tabla1[[#This Row],[SRS]],".",Tabla1[[#This Row],[AREA]],".",Tabla1[[#This Row],[TIPO]]))</f>
        <v/>
      </c>
      <c r="C495" s="394" t="str">
        <f>IF(Tabla1[[#This Row],[Código_Actividad]]="","",'[5]Formulario PPGR1'!#REF!)</f>
        <v/>
      </c>
      <c r="D495" s="394" t="str">
        <f>IF(Tabla1[[#This Row],[Código_Actividad]]="","",'[5]Formulario PPGR1'!#REF!)</f>
        <v/>
      </c>
      <c r="E495" s="394" t="str">
        <f>IF(Tabla1[[#This Row],[Código_Actividad]]="","",'[5]Formulario PPGR1'!#REF!)</f>
        <v/>
      </c>
      <c r="F495" s="394" t="str">
        <f>IF(Tabla1[[#This Row],[Código_Actividad]]="","",'[5]Formulario PPGR1'!#REF!)</f>
        <v/>
      </c>
      <c r="G495" s="395"/>
      <c r="H495" s="396"/>
      <c r="I495" s="397"/>
      <c r="J495" s="395">
        <v>1</v>
      </c>
      <c r="K495" s="398" t="str">
        <f>IFERROR(VLOOKUP(#REF!,#REF!,3,FALSE),"")</f>
        <v/>
      </c>
      <c r="L495" s="398" t="e">
        <f>+Tabla1[[#This Row],[Precio Unitario]]*Tabla1[[#This Row],[Cantidad de Insumos]]</f>
        <v>#VALUE!</v>
      </c>
      <c r="M495" s="399"/>
      <c r="N495" s="396"/>
    </row>
    <row r="496" spans="2:14" ht="12.75">
      <c r="B496" s="394" t="str">
        <f>IF(Tabla1[[#This Row],[Código_Actividad]]="","",CONCATENATE(Tabla1[[#This Row],[POA]],".",Tabla1[[#This Row],[SRS]],".",Tabla1[[#This Row],[AREA]],".",Tabla1[[#This Row],[TIPO]]))</f>
        <v/>
      </c>
      <c r="C496" s="394" t="str">
        <f>IF(Tabla1[[#This Row],[Código_Actividad]]="","",'[5]Formulario PPGR1'!#REF!)</f>
        <v/>
      </c>
      <c r="D496" s="394" t="str">
        <f>IF(Tabla1[[#This Row],[Código_Actividad]]="","",'[5]Formulario PPGR1'!#REF!)</f>
        <v/>
      </c>
      <c r="E496" s="394" t="str">
        <f>IF(Tabla1[[#This Row],[Código_Actividad]]="","",'[5]Formulario PPGR1'!#REF!)</f>
        <v/>
      </c>
      <c r="F496" s="394" t="str">
        <f>IF(Tabla1[[#This Row],[Código_Actividad]]="","",'[5]Formulario PPGR1'!#REF!)</f>
        <v/>
      </c>
      <c r="G496" s="395"/>
      <c r="H496" s="396"/>
      <c r="I496" s="397"/>
      <c r="J496" s="395"/>
      <c r="K496" s="398" t="str">
        <f>IFERROR(VLOOKUP(#REF!,#REF!,3,FALSE),"")</f>
        <v/>
      </c>
      <c r="L496" s="398" t="e">
        <f>+Tabla1[[#This Row],[Precio Unitario]]*Tabla1[[#This Row],[Cantidad de Insumos]]</f>
        <v>#VALUE!</v>
      </c>
      <c r="M496" s="399"/>
      <c r="N496" s="396"/>
    </row>
    <row r="497" spans="2:14" ht="12.75">
      <c r="B497" s="394" t="str">
        <f>IF(Tabla1[[#This Row],[Código_Actividad]]="","",CONCATENATE(Tabla1[[#This Row],[POA]],".",Tabla1[[#This Row],[SRS]],".",Tabla1[[#This Row],[AREA]],".",Tabla1[[#This Row],[TIPO]]))</f>
        <v/>
      </c>
      <c r="C497" s="394" t="str">
        <f>IF(Tabla1[[#This Row],[Código_Actividad]]="","",'[5]Formulario PPGR1'!#REF!)</f>
        <v/>
      </c>
      <c r="D497" s="394" t="str">
        <f>IF(Tabla1[[#This Row],[Código_Actividad]]="","",'[5]Formulario PPGR1'!#REF!)</f>
        <v/>
      </c>
      <c r="E497" s="394" t="str">
        <f>IF(Tabla1[[#This Row],[Código_Actividad]]="","",'[5]Formulario PPGR1'!#REF!)</f>
        <v/>
      </c>
      <c r="F497" s="394" t="str">
        <f>IF(Tabla1[[#This Row],[Código_Actividad]]="","",'[5]Formulario PPGR1'!#REF!)</f>
        <v/>
      </c>
      <c r="G497" s="395"/>
      <c r="H497" s="396"/>
      <c r="I497" s="397"/>
      <c r="J497" s="395">
        <v>1</v>
      </c>
      <c r="K497" s="398" t="str">
        <f>IFERROR(VLOOKUP(#REF!,#REF!,3,FALSE),"")</f>
        <v/>
      </c>
      <c r="L497" s="398" t="e">
        <f>+Tabla1[[#This Row],[Precio Unitario]]*Tabla1[[#This Row],[Cantidad de Insumos]]</f>
        <v>#VALUE!</v>
      </c>
      <c r="M497" s="399"/>
      <c r="N497" s="396"/>
    </row>
    <row r="498" spans="2:14" ht="12.75">
      <c r="B498" s="394" t="str">
        <f>IF(Tabla1[[#This Row],[Código_Actividad]]="","",CONCATENATE(Tabla1[[#This Row],[POA]],".",Tabla1[[#This Row],[SRS]],".",Tabla1[[#This Row],[AREA]],".",Tabla1[[#This Row],[TIPO]]))</f>
        <v/>
      </c>
      <c r="C498" s="394" t="str">
        <f>IF(Tabla1[[#This Row],[Código_Actividad]]="","",'[5]Formulario PPGR1'!#REF!)</f>
        <v/>
      </c>
      <c r="D498" s="394" t="str">
        <f>IF(Tabla1[[#This Row],[Código_Actividad]]="","",'[5]Formulario PPGR1'!#REF!)</f>
        <v/>
      </c>
      <c r="E498" s="394" t="str">
        <f>IF(Tabla1[[#This Row],[Código_Actividad]]="","",'[5]Formulario PPGR1'!#REF!)</f>
        <v/>
      </c>
      <c r="F498" s="394" t="str">
        <f>IF(Tabla1[[#This Row],[Código_Actividad]]="","",'[5]Formulario PPGR1'!#REF!)</f>
        <v/>
      </c>
      <c r="G498" s="395"/>
      <c r="H498" s="396"/>
      <c r="I498" s="397"/>
      <c r="J498" s="395">
        <v>3</v>
      </c>
      <c r="K498" s="398" t="str">
        <f>IFERROR(VLOOKUP(#REF!,#REF!,3,FALSE),"")</f>
        <v/>
      </c>
      <c r="L498" s="398" t="e">
        <f>+Tabla1[[#This Row],[Precio Unitario]]*Tabla1[[#This Row],[Cantidad de Insumos]]</f>
        <v>#VALUE!</v>
      </c>
      <c r="M498" s="399"/>
      <c r="N498" s="396"/>
    </row>
    <row r="499" spans="2:14" ht="12.75">
      <c r="B499" s="394" t="str">
        <f>IF(Tabla1[[#This Row],[Código_Actividad]]="","",CONCATENATE(Tabla1[[#This Row],[POA]],".",Tabla1[[#This Row],[SRS]],".",Tabla1[[#This Row],[AREA]],".",Tabla1[[#This Row],[TIPO]]))</f>
        <v/>
      </c>
      <c r="C499" s="394" t="str">
        <f>IF(Tabla1[[#This Row],[Código_Actividad]]="","",'[5]Formulario PPGR1'!#REF!)</f>
        <v/>
      </c>
      <c r="D499" s="394" t="str">
        <f>IF(Tabla1[[#This Row],[Código_Actividad]]="","",'[5]Formulario PPGR1'!#REF!)</f>
        <v/>
      </c>
      <c r="E499" s="394" t="str">
        <f>IF(Tabla1[[#This Row],[Código_Actividad]]="","",'[5]Formulario PPGR1'!#REF!)</f>
        <v/>
      </c>
      <c r="F499" s="394" t="str">
        <f>IF(Tabla1[[#This Row],[Código_Actividad]]="","",'[5]Formulario PPGR1'!#REF!)</f>
        <v/>
      </c>
      <c r="G499" s="395"/>
      <c r="H499" s="396"/>
      <c r="I499" s="397"/>
      <c r="J499" s="395">
        <v>3</v>
      </c>
      <c r="K499" s="398" t="str">
        <f>IFERROR(VLOOKUP(#REF!,#REF!,3,FALSE),"")</f>
        <v/>
      </c>
      <c r="L499" s="398" t="e">
        <f>+Tabla1[[#This Row],[Precio Unitario]]*Tabla1[[#This Row],[Cantidad de Insumos]]</f>
        <v>#VALUE!</v>
      </c>
      <c r="M499" s="399"/>
      <c r="N499" s="396"/>
    </row>
    <row r="500" spans="2:14" ht="12.75">
      <c r="B500" s="394" t="str">
        <f>IF(Tabla1[[#This Row],[Código_Actividad]]="","",CONCATENATE(Tabla1[[#This Row],[POA]],".",Tabla1[[#This Row],[SRS]],".",Tabla1[[#This Row],[AREA]],".",Tabla1[[#This Row],[TIPO]]))</f>
        <v/>
      </c>
      <c r="C500" s="394" t="str">
        <f>IF(Tabla1[[#This Row],[Código_Actividad]]="","",'[5]Formulario PPGR1'!#REF!)</f>
        <v/>
      </c>
      <c r="D500" s="394" t="str">
        <f>IF(Tabla1[[#This Row],[Código_Actividad]]="","",'[5]Formulario PPGR1'!#REF!)</f>
        <v/>
      </c>
      <c r="E500" s="394" t="str">
        <f>IF(Tabla1[[#This Row],[Código_Actividad]]="","",'[5]Formulario PPGR1'!#REF!)</f>
        <v/>
      </c>
      <c r="F500" s="394" t="str">
        <f>IF(Tabla1[[#This Row],[Código_Actividad]]="","",'[5]Formulario PPGR1'!#REF!)</f>
        <v/>
      </c>
      <c r="G500" s="395"/>
      <c r="H500" s="396"/>
      <c r="I500" s="397"/>
      <c r="J500" s="395">
        <v>3</v>
      </c>
      <c r="K500" s="398" t="str">
        <f>IFERROR(VLOOKUP(#REF!,#REF!,3,FALSE),"")</f>
        <v/>
      </c>
      <c r="L500" s="398" t="e">
        <f>+Tabla1[[#This Row],[Precio Unitario]]*Tabla1[[#This Row],[Cantidad de Insumos]]</f>
        <v>#VALUE!</v>
      </c>
      <c r="M500" s="399"/>
      <c r="N500" s="396"/>
    </row>
    <row r="501" spans="2:14" ht="12.75">
      <c r="B501" s="394" t="str">
        <f>IF(Tabla1[[#This Row],[Código_Actividad]]="","",CONCATENATE(Tabla1[[#This Row],[POA]],".",Tabla1[[#This Row],[SRS]],".",Tabla1[[#This Row],[AREA]],".",Tabla1[[#This Row],[TIPO]]))</f>
        <v/>
      </c>
      <c r="C501" s="394" t="str">
        <f>IF(Tabla1[[#This Row],[Código_Actividad]]="","",'[5]Formulario PPGR1'!#REF!)</f>
        <v/>
      </c>
      <c r="D501" s="394" t="str">
        <f>IF(Tabla1[[#This Row],[Código_Actividad]]="","",'[5]Formulario PPGR1'!#REF!)</f>
        <v/>
      </c>
      <c r="E501" s="394" t="str">
        <f>IF(Tabla1[[#This Row],[Código_Actividad]]="","",'[5]Formulario PPGR1'!#REF!)</f>
        <v/>
      </c>
      <c r="F501" s="394" t="str">
        <f>IF(Tabla1[[#This Row],[Código_Actividad]]="","",'[5]Formulario PPGR1'!#REF!)</f>
        <v/>
      </c>
      <c r="G501" s="395"/>
      <c r="H501" s="396"/>
      <c r="I501" s="397"/>
      <c r="J501" s="395">
        <v>3</v>
      </c>
      <c r="K501" s="398" t="str">
        <f>IFERROR(VLOOKUP(#REF!,#REF!,3,FALSE),"")</f>
        <v/>
      </c>
      <c r="L501" s="398" t="e">
        <f>+Tabla1[[#This Row],[Precio Unitario]]*Tabla1[[#This Row],[Cantidad de Insumos]]</f>
        <v>#VALUE!</v>
      </c>
      <c r="M501" s="399"/>
      <c r="N501" s="396"/>
    </row>
    <row r="502" spans="2:14" ht="12.75">
      <c r="B502" s="394" t="str">
        <f>IF(Tabla1[[#This Row],[Código_Actividad]]="","",CONCATENATE(Tabla1[[#This Row],[POA]],".",Tabla1[[#This Row],[SRS]],".",Tabla1[[#This Row],[AREA]],".",Tabla1[[#This Row],[TIPO]]))</f>
        <v/>
      </c>
      <c r="C502" s="394" t="str">
        <f>IF(Tabla1[[#This Row],[Código_Actividad]]="","",'[5]Formulario PPGR1'!#REF!)</f>
        <v/>
      </c>
      <c r="D502" s="394" t="str">
        <f>IF(Tabla1[[#This Row],[Código_Actividad]]="","",'[5]Formulario PPGR1'!#REF!)</f>
        <v/>
      </c>
      <c r="E502" s="394" t="str">
        <f>IF(Tabla1[[#This Row],[Código_Actividad]]="","",'[5]Formulario PPGR1'!#REF!)</f>
        <v/>
      </c>
      <c r="F502" s="394" t="str">
        <f>IF(Tabla1[[#This Row],[Código_Actividad]]="","",'[5]Formulario PPGR1'!#REF!)</f>
        <v/>
      </c>
      <c r="G502" s="395"/>
      <c r="H502" s="396"/>
      <c r="I502" s="397"/>
      <c r="J502" s="395">
        <v>4</v>
      </c>
      <c r="K502" s="398" t="str">
        <f>IFERROR(VLOOKUP(#REF!,#REF!,3,FALSE),"")</f>
        <v/>
      </c>
      <c r="L502" s="398" t="e">
        <f>+Tabla1[[#This Row],[Precio Unitario]]*Tabla1[[#This Row],[Cantidad de Insumos]]</f>
        <v>#VALUE!</v>
      </c>
      <c r="M502" s="399"/>
      <c r="N502" s="396"/>
    </row>
    <row r="503" spans="2:14" ht="12.75">
      <c r="B503" s="394" t="str">
        <f>IF(Tabla1[[#This Row],[Código_Actividad]]="","",CONCATENATE(Tabla1[[#This Row],[POA]],".",Tabla1[[#This Row],[SRS]],".",Tabla1[[#This Row],[AREA]],".",Tabla1[[#This Row],[TIPO]]))</f>
        <v/>
      </c>
      <c r="C503" s="394" t="str">
        <f>IF(Tabla1[[#This Row],[Código_Actividad]]="","",'[5]Formulario PPGR1'!#REF!)</f>
        <v/>
      </c>
      <c r="D503" s="394" t="str">
        <f>IF(Tabla1[[#This Row],[Código_Actividad]]="","",'[5]Formulario PPGR1'!#REF!)</f>
        <v/>
      </c>
      <c r="E503" s="394" t="str">
        <f>IF(Tabla1[[#This Row],[Código_Actividad]]="","",'[5]Formulario PPGR1'!#REF!)</f>
        <v/>
      </c>
      <c r="F503" s="394" t="str">
        <f>IF(Tabla1[[#This Row],[Código_Actividad]]="","",'[5]Formulario PPGR1'!#REF!)</f>
        <v/>
      </c>
      <c r="G503" s="395"/>
      <c r="H503" s="396"/>
      <c r="I503" s="397"/>
      <c r="J503" s="395">
        <v>1</v>
      </c>
      <c r="K503" s="398" t="str">
        <f>IFERROR(VLOOKUP(#REF!,#REF!,3,FALSE),"")</f>
        <v/>
      </c>
      <c r="L503" s="398" t="e">
        <f>+Tabla1[[#This Row],[Precio Unitario]]*Tabla1[[#This Row],[Cantidad de Insumos]]</f>
        <v>#VALUE!</v>
      </c>
      <c r="M503" s="399"/>
      <c r="N503" s="396"/>
    </row>
    <row r="504" spans="2:14" ht="12.75">
      <c r="B504" s="394" t="str">
        <f>IF(Tabla1[[#This Row],[Código_Actividad]]="","",CONCATENATE(Tabla1[[#This Row],[POA]],".",Tabla1[[#This Row],[SRS]],".",Tabla1[[#This Row],[AREA]],".",Tabla1[[#This Row],[TIPO]]))</f>
        <v/>
      </c>
      <c r="C504" s="394" t="str">
        <f>IF(Tabla1[[#This Row],[Código_Actividad]]="","",'[5]Formulario PPGR1'!#REF!)</f>
        <v/>
      </c>
      <c r="D504" s="394" t="str">
        <f>IF(Tabla1[[#This Row],[Código_Actividad]]="","",'[5]Formulario PPGR1'!#REF!)</f>
        <v/>
      </c>
      <c r="E504" s="394" t="str">
        <f>IF(Tabla1[[#This Row],[Código_Actividad]]="","",'[5]Formulario PPGR1'!#REF!)</f>
        <v/>
      </c>
      <c r="F504" s="394" t="str">
        <f>IF(Tabla1[[#This Row],[Código_Actividad]]="","",'[5]Formulario PPGR1'!#REF!)</f>
        <v/>
      </c>
      <c r="G504" s="395"/>
      <c r="H504" s="396"/>
      <c r="I504" s="397"/>
      <c r="J504" s="395">
        <v>1</v>
      </c>
      <c r="K504" s="398" t="str">
        <f>IFERROR(VLOOKUP(#REF!,#REF!,3,FALSE),"")</f>
        <v/>
      </c>
      <c r="L504" s="398" t="e">
        <f>+Tabla1[[#This Row],[Precio Unitario]]*Tabla1[[#This Row],[Cantidad de Insumos]]</f>
        <v>#VALUE!</v>
      </c>
      <c r="M504" s="399"/>
      <c r="N504" s="396"/>
    </row>
    <row r="505" spans="2:14" ht="12.75">
      <c r="B505" s="394" t="str">
        <f>IF(Tabla1[[#This Row],[Código_Actividad]]="","",CONCATENATE(Tabla1[[#This Row],[POA]],".",Tabla1[[#This Row],[SRS]],".",Tabla1[[#This Row],[AREA]],".",Tabla1[[#This Row],[TIPO]]))</f>
        <v/>
      </c>
      <c r="C505" s="394" t="str">
        <f>IF(Tabla1[[#This Row],[Código_Actividad]]="","",'[5]Formulario PPGR1'!#REF!)</f>
        <v/>
      </c>
      <c r="D505" s="394" t="str">
        <f>IF(Tabla1[[#This Row],[Código_Actividad]]="","",'[5]Formulario PPGR1'!#REF!)</f>
        <v/>
      </c>
      <c r="E505" s="394" t="str">
        <f>IF(Tabla1[[#This Row],[Código_Actividad]]="","",'[5]Formulario PPGR1'!#REF!)</f>
        <v/>
      </c>
      <c r="F505" s="394" t="str">
        <f>IF(Tabla1[[#This Row],[Código_Actividad]]="","",'[5]Formulario PPGR1'!#REF!)</f>
        <v/>
      </c>
      <c r="G505" s="395"/>
      <c r="H505" s="396"/>
      <c r="I505" s="397"/>
      <c r="J505" s="395">
        <v>1</v>
      </c>
      <c r="K505" s="398" t="str">
        <f>IFERROR(VLOOKUP(#REF!,#REF!,3,FALSE),"")</f>
        <v/>
      </c>
      <c r="L505" s="398" t="e">
        <f>+Tabla1[[#This Row],[Precio Unitario]]*Tabla1[[#This Row],[Cantidad de Insumos]]</f>
        <v>#VALUE!</v>
      </c>
      <c r="M505" s="399"/>
      <c r="N505" s="396"/>
    </row>
    <row r="506" spans="2:14" ht="12.75">
      <c r="B506" s="394" t="str">
        <f>IF(Tabla1[[#This Row],[Código_Actividad]]="","",CONCATENATE(Tabla1[[#This Row],[POA]],".",Tabla1[[#This Row],[SRS]],".",Tabla1[[#This Row],[AREA]],".",Tabla1[[#This Row],[TIPO]]))</f>
        <v/>
      </c>
      <c r="C506" s="394" t="str">
        <f>IF(Tabla1[[#This Row],[Código_Actividad]]="","",'[5]Formulario PPGR1'!#REF!)</f>
        <v/>
      </c>
      <c r="D506" s="394" t="str">
        <f>IF(Tabla1[[#This Row],[Código_Actividad]]="","",'[5]Formulario PPGR1'!#REF!)</f>
        <v/>
      </c>
      <c r="E506" s="394" t="str">
        <f>IF(Tabla1[[#This Row],[Código_Actividad]]="","",'[5]Formulario PPGR1'!#REF!)</f>
        <v/>
      </c>
      <c r="F506" s="394" t="str">
        <f>IF(Tabla1[[#This Row],[Código_Actividad]]="","",'[5]Formulario PPGR1'!#REF!)</f>
        <v/>
      </c>
      <c r="G506" s="395"/>
      <c r="H506" s="396"/>
      <c r="I506" s="397"/>
      <c r="J506" s="395"/>
      <c r="K506" s="398" t="str">
        <f>IFERROR(VLOOKUP(#REF!,#REF!,3,FALSE),"")</f>
        <v/>
      </c>
      <c r="L506" s="398" t="e">
        <f>+Tabla1[[#This Row],[Precio Unitario]]*Tabla1[[#This Row],[Cantidad de Insumos]]</f>
        <v>#VALUE!</v>
      </c>
      <c r="M506" s="399"/>
      <c r="N506" s="396"/>
    </row>
    <row r="507" spans="2:14" ht="12.75">
      <c r="B507" s="394" t="str">
        <f>IF(Tabla1[[#This Row],[Código_Actividad]]="","",CONCATENATE(Tabla1[[#This Row],[POA]],".",Tabla1[[#This Row],[SRS]],".",Tabla1[[#This Row],[AREA]],".",Tabla1[[#This Row],[TIPO]]))</f>
        <v/>
      </c>
      <c r="C507" s="394" t="str">
        <f>IF(Tabla1[[#This Row],[Código_Actividad]]="","",'[5]Formulario PPGR1'!#REF!)</f>
        <v/>
      </c>
      <c r="D507" s="394" t="str">
        <f>IF(Tabla1[[#This Row],[Código_Actividad]]="","",'[5]Formulario PPGR1'!#REF!)</f>
        <v/>
      </c>
      <c r="E507" s="394" t="str">
        <f>IF(Tabla1[[#This Row],[Código_Actividad]]="","",'[5]Formulario PPGR1'!#REF!)</f>
        <v/>
      </c>
      <c r="F507" s="394" t="str">
        <f>IF(Tabla1[[#This Row],[Código_Actividad]]="","",'[5]Formulario PPGR1'!#REF!)</f>
        <v/>
      </c>
      <c r="G507" s="395"/>
      <c r="H507" s="396"/>
      <c r="I507" s="397"/>
      <c r="J507" s="395"/>
      <c r="K507" s="398" t="str">
        <f>IFERROR(VLOOKUP(#REF!,#REF!,3,FALSE),"")</f>
        <v/>
      </c>
      <c r="L507" s="398" t="e">
        <f>+Tabla1[[#This Row],[Precio Unitario]]*Tabla1[[#This Row],[Cantidad de Insumos]]</f>
        <v>#VALUE!</v>
      </c>
      <c r="M507" s="399"/>
      <c r="N507" s="396"/>
    </row>
    <row r="508" spans="2:14" ht="12.75">
      <c r="B508" s="394" t="str">
        <f>IF(Tabla1[[#This Row],[Código_Actividad]]="","",CONCATENATE(Tabla1[[#This Row],[POA]],".",Tabla1[[#This Row],[SRS]],".",Tabla1[[#This Row],[AREA]],".",Tabla1[[#This Row],[TIPO]]))</f>
        <v/>
      </c>
      <c r="C508" s="394" t="str">
        <f>IF(Tabla1[[#This Row],[Código_Actividad]]="","",'[5]Formulario PPGR1'!#REF!)</f>
        <v/>
      </c>
      <c r="D508" s="394" t="str">
        <f>IF(Tabla1[[#This Row],[Código_Actividad]]="","",'[5]Formulario PPGR1'!#REF!)</f>
        <v/>
      </c>
      <c r="E508" s="394" t="str">
        <f>IF(Tabla1[[#This Row],[Código_Actividad]]="","",'[5]Formulario PPGR1'!#REF!)</f>
        <v/>
      </c>
      <c r="F508" s="394" t="str">
        <f>IF(Tabla1[[#This Row],[Código_Actividad]]="","",'[5]Formulario PPGR1'!#REF!)</f>
        <v/>
      </c>
      <c r="G508" s="395"/>
      <c r="H508" s="396"/>
      <c r="I508" s="397"/>
      <c r="J508" s="395"/>
      <c r="K508" s="398" t="str">
        <f>IFERROR(VLOOKUP(#REF!,#REF!,3,FALSE),"")</f>
        <v/>
      </c>
      <c r="L508" s="398" t="e">
        <f>+Tabla1[[#This Row],[Precio Unitario]]*Tabla1[[#This Row],[Cantidad de Insumos]]</f>
        <v>#VALUE!</v>
      </c>
      <c r="M508" s="399"/>
      <c r="N508" s="396"/>
    </row>
    <row r="509" spans="2:14" ht="12.75">
      <c r="B509" s="394" t="str">
        <f>IF(Tabla1[[#This Row],[Código_Actividad]]="","",CONCATENATE(Tabla1[[#This Row],[POA]],".",Tabla1[[#This Row],[SRS]],".",Tabla1[[#This Row],[AREA]],".",Tabla1[[#This Row],[TIPO]]))</f>
        <v/>
      </c>
      <c r="C509" s="394" t="str">
        <f>IF(Tabla1[[#This Row],[Código_Actividad]]="","",'[5]Formulario PPGR1'!#REF!)</f>
        <v/>
      </c>
      <c r="D509" s="394" t="str">
        <f>IF(Tabla1[[#This Row],[Código_Actividad]]="","",'[5]Formulario PPGR1'!#REF!)</f>
        <v/>
      </c>
      <c r="E509" s="394" t="str">
        <f>IF(Tabla1[[#This Row],[Código_Actividad]]="","",'[5]Formulario PPGR1'!#REF!)</f>
        <v/>
      </c>
      <c r="F509" s="394" t="str">
        <f>IF(Tabla1[[#This Row],[Código_Actividad]]="","",'[5]Formulario PPGR1'!#REF!)</f>
        <v/>
      </c>
      <c r="G509" s="395"/>
      <c r="H509" s="396"/>
      <c r="I509" s="397"/>
      <c r="J509" s="395"/>
      <c r="K509" s="398" t="str">
        <f>IFERROR(VLOOKUP(#REF!,#REF!,3,FALSE),"")</f>
        <v/>
      </c>
      <c r="L509" s="398" t="e">
        <f>+Tabla1[[#This Row],[Precio Unitario]]*Tabla1[[#This Row],[Cantidad de Insumos]]</f>
        <v>#VALUE!</v>
      </c>
      <c r="M509" s="399"/>
      <c r="N509" s="396"/>
    </row>
    <row r="510" spans="2:14" ht="12.75">
      <c r="B510" s="394" t="str">
        <f>IF(Tabla1[[#This Row],[Código_Actividad]]="","",CONCATENATE(Tabla1[[#This Row],[POA]],".",Tabla1[[#This Row],[SRS]],".",Tabla1[[#This Row],[AREA]],".",Tabla1[[#This Row],[TIPO]]))</f>
        <v/>
      </c>
      <c r="C510" s="394" t="str">
        <f>IF(Tabla1[[#This Row],[Código_Actividad]]="","",'[5]Formulario PPGR1'!#REF!)</f>
        <v/>
      </c>
      <c r="D510" s="394" t="str">
        <f>IF(Tabla1[[#This Row],[Código_Actividad]]="","",'[5]Formulario PPGR1'!#REF!)</f>
        <v/>
      </c>
      <c r="E510" s="394" t="str">
        <f>IF(Tabla1[[#This Row],[Código_Actividad]]="","",'[5]Formulario PPGR1'!#REF!)</f>
        <v/>
      </c>
      <c r="F510" s="394" t="str">
        <f>IF(Tabla1[[#This Row],[Código_Actividad]]="","",'[5]Formulario PPGR1'!#REF!)</f>
        <v/>
      </c>
      <c r="G510" s="395"/>
      <c r="H510" s="396"/>
      <c r="I510" s="397"/>
      <c r="J510" s="395"/>
      <c r="K510" s="398" t="str">
        <f>IFERROR(VLOOKUP(#REF!,#REF!,3,FALSE),"")</f>
        <v/>
      </c>
      <c r="L510" s="398" t="e">
        <f>+Tabla1[[#This Row],[Precio Unitario]]*Tabla1[[#This Row],[Cantidad de Insumos]]</f>
        <v>#VALUE!</v>
      </c>
      <c r="M510" s="399"/>
      <c r="N510" s="396"/>
    </row>
    <row r="511" spans="2:14" ht="12.75">
      <c r="B511" s="394" t="str">
        <f>IF(Tabla1[[#This Row],[Código_Actividad]]="","",CONCATENATE(Tabla1[[#This Row],[POA]],".",Tabla1[[#This Row],[SRS]],".",Tabla1[[#This Row],[AREA]],".",Tabla1[[#This Row],[TIPO]]))</f>
        <v/>
      </c>
      <c r="C511" s="394" t="str">
        <f>IF(Tabla1[[#This Row],[Código_Actividad]]="","",'[5]Formulario PPGR1'!#REF!)</f>
        <v/>
      </c>
      <c r="D511" s="394" t="str">
        <f>IF(Tabla1[[#This Row],[Código_Actividad]]="","",'[5]Formulario PPGR1'!#REF!)</f>
        <v/>
      </c>
      <c r="E511" s="394" t="str">
        <f>IF(Tabla1[[#This Row],[Código_Actividad]]="","",'[5]Formulario PPGR1'!#REF!)</f>
        <v/>
      </c>
      <c r="F511" s="394" t="str">
        <f>IF(Tabla1[[#This Row],[Código_Actividad]]="","",'[5]Formulario PPGR1'!#REF!)</f>
        <v/>
      </c>
      <c r="G511" s="395"/>
      <c r="H511" s="396"/>
      <c r="I511" s="397"/>
      <c r="J511" s="395">
        <v>1</v>
      </c>
      <c r="K511" s="398" t="str">
        <f>IFERROR(VLOOKUP(#REF!,#REF!,3,FALSE),"")</f>
        <v/>
      </c>
      <c r="L511" s="398" t="e">
        <f>+Tabla1[[#This Row],[Precio Unitario]]*Tabla1[[#This Row],[Cantidad de Insumos]]</f>
        <v>#VALUE!</v>
      </c>
      <c r="M511" s="399"/>
      <c r="N511" s="396"/>
    </row>
    <row r="512" spans="2:14" ht="12.75">
      <c r="B512" s="394" t="str">
        <f>IF(Tabla1[[#This Row],[Código_Actividad]]="","",CONCATENATE(Tabla1[[#This Row],[POA]],".",Tabla1[[#This Row],[SRS]],".",Tabla1[[#This Row],[AREA]],".",Tabla1[[#This Row],[TIPO]]))</f>
        <v/>
      </c>
      <c r="C512" s="394" t="str">
        <f>IF(Tabla1[[#This Row],[Código_Actividad]]="","",'[5]Formulario PPGR1'!#REF!)</f>
        <v/>
      </c>
      <c r="D512" s="394" t="str">
        <f>IF(Tabla1[[#This Row],[Código_Actividad]]="","",'[5]Formulario PPGR1'!#REF!)</f>
        <v/>
      </c>
      <c r="E512" s="394" t="str">
        <f>IF(Tabla1[[#This Row],[Código_Actividad]]="","",'[5]Formulario PPGR1'!#REF!)</f>
        <v/>
      </c>
      <c r="F512" s="394" t="str">
        <f>IF(Tabla1[[#This Row],[Código_Actividad]]="","",'[5]Formulario PPGR1'!#REF!)</f>
        <v/>
      </c>
      <c r="G512" s="395"/>
      <c r="H512" s="396"/>
      <c r="I512" s="397"/>
      <c r="J512" s="395"/>
      <c r="K512" s="398" t="str">
        <f>IFERROR(VLOOKUP(#REF!,#REF!,3,FALSE),"")</f>
        <v/>
      </c>
      <c r="L512" s="398" t="e">
        <f>+Tabla1[[#This Row],[Precio Unitario]]*Tabla1[[#This Row],[Cantidad de Insumos]]</f>
        <v>#VALUE!</v>
      </c>
      <c r="M512" s="399"/>
      <c r="N512" s="396"/>
    </row>
    <row r="513" spans="2:14" ht="12.75">
      <c r="B513" s="394" t="str">
        <f>IF(Tabla1[[#This Row],[Código_Actividad]]="","",CONCATENATE(Tabla1[[#This Row],[POA]],".",Tabla1[[#This Row],[SRS]],".",Tabla1[[#This Row],[AREA]],".",Tabla1[[#This Row],[TIPO]]))</f>
        <v/>
      </c>
      <c r="C513" s="394" t="str">
        <f>IF(Tabla1[[#This Row],[Código_Actividad]]="","",'[5]Formulario PPGR1'!#REF!)</f>
        <v/>
      </c>
      <c r="D513" s="394" t="str">
        <f>IF(Tabla1[[#This Row],[Código_Actividad]]="","",'[5]Formulario PPGR1'!#REF!)</f>
        <v/>
      </c>
      <c r="E513" s="394" t="str">
        <f>IF(Tabla1[[#This Row],[Código_Actividad]]="","",'[5]Formulario PPGR1'!#REF!)</f>
        <v/>
      </c>
      <c r="F513" s="394" t="str">
        <f>IF(Tabla1[[#This Row],[Código_Actividad]]="","",'[5]Formulario PPGR1'!#REF!)</f>
        <v/>
      </c>
      <c r="G513" s="395"/>
      <c r="H513" s="396"/>
      <c r="I513" s="397"/>
      <c r="J513" s="395">
        <v>1</v>
      </c>
      <c r="K513" s="398" t="str">
        <f>IFERROR(VLOOKUP(#REF!,#REF!,3,FALSE),"")</f>
        <v/>
      </c>
      <c r="L513" s="398" t="e">
        <f>+Tabla1[[#This Row],[Precio Unitario]]*Tabla1[[#This Row],[Cantidad de Insumos]]</f>
        <v>#VALUE!</v>
      </c>
      <c r="M513" s="399"/>
      <c r="N513" s="396"/>
    </row>
    <row r="514" spans="2:14" ht="12.75">
      <c r="B514" s="394" t="str">
        <f>IF(Tabla1[[#This Row],[Código_Actividad]]="","",CONCATENATE(Tabla1[[#This Row],[POA]],".",Tabla1[[#This Row],[SRS]],".",Tabla1[[#This Row],[AREA]],".",Tabla1[[#This Row],[TIPO]]))</f>
        <v/>
      </c>
      <c r="C514" s="394" t="str">
        <f>IF(Tabla1[[#This Row],[Código_Actividad]]="","",'[5]Formulario PPGR1'!#REF!)</f>
        <v/>
      </c>
      <c r="D514" s="394" t="str">
        <f>IF(Tabla1[[#This Row],[Código_Actividad]]="","",'[5]Formulario PPGR1'!#REF!)</f>
        <v/>
      </c>
      <c r="E514" s="394" t="str">
        <f>IF(Tabla1[[#This Row],[Código_Actividad]]="","",'[5]Formulario PPGR1'!#REF!)</f>
        <v/>
      </c>
      <c r="F514" s="394" t="str">
        <f>IF(Tabla1[[#This Row],[Código_Actividad]]="","",'[5]Formulario PPGR1'!#REF!)</f>
        <v/>
      </c>
      <c r="G514" s="395"/>
      <c r="H514" s="396"/>
      <c r="I514" s="397"/>
      <c r="J514" s="395">
        <v>4</v>
      </c>
      <c r="K514" s="398" t="str">
        <f>IFERROR(VLOOKUP(#REF!,#REF!,3,FALSE),"")</f>
        <v/>
      </c>
      <c r="L514" s="398" t="e">
        <f>+Tabla1[[#This Row],[Precio Unitario]]*Tabla1[[#This Row],[Cantidad de Insumos]]</f>
        <v>#VALUE!</v>
      </c>
      <c r="M514" s="399"/>
      <c r="N514" s="396"/>
    </row>
    <row r="515" spans="2:14" ht="12.75">
      <c r="B515" s="394" t="str">
        <f>IF(Tabla1[[#This Row],[Código_Actividad]]="","",CONCATENATE(Tabla1[[#This Row],[POA]],".",Tabla1[[#This Row],[SRS]],".",Tabla1[[#This Row],[AREA]],".",Tabla1[[#This Row],[TIPO]]))</f>
        <v/>
      </c>
      <c r="C515" s="394" t="str">
        <f>IF(Tabla1[[#This Row],[Código_Actividad]]="","",'[5]Formulario PPGR1'!#REF!)</f>
        <v/>
      </c>
      <c r="D515" s="394" t="str">
        <f>IF(Tabla1[[#This Row],[Código_Actividad]]="","",'[5]Formulario PPGR1'!#REF!)</f>
        <v/>
      </c>
      <c r="E515" s="394" t="str">
        <f>IF(Tabla1[[#This Row],[Código_Actividad]]="","",'[5]Formulario PPGR1'!#REF!)</f>
        <v/>
      </c>
      <c r="F515" s="394" t="str">
        <f>IF(Tabla1[[#This Row],[Código_Actividad]]="","",'[5]Formulario PPGR1'!#REF!)</f>
        <v/>
      </c>
      <c r="G515" s="395"/>
      <c r="H515" s="396"/>
      <c r="I515" s="397"/>
      <c r="J515" s="395">
        <v>4</v>
      </c>
      <c r="K515" s="398" t="str">
        <f>IFERROR(VLOOKUP(#REF!,#REF!,3,FALSE),"")</f>
        <v/>
      </c>
      <c r="L515" s="398" t="e">
        <f>+Tabla1[[#This Row],[Precio Unitario]]*Tabla1[[#This Row],[Cantidad de Insumos]]</f>
        <v>#VALUE!</v>
      </c>
      <c r="M515" s="399"/>
      <c r="N515" s="396"/>
    </row>
    <row r="516" spans="2:14" ht="12.75">
      <c r="B516" s="394" t="str">
        <f>IF(Tabla1[[#This Row],[Código_Actividad]]="","",CONCATENATE(Tabla1[[#This Row],[POA]],".",Tabla1[[#This Row],[SRS]],".",Tabla1[[#This Row],[AREA]],".",Tabla1[[#This Row],[TIPO]]))</f>
        <v/>
      </c>
      <c r="C516" s="394" t="str">
        <f>IF(Tabla1[[#This Row],[Código_Actividad]]="","",'[5]Formulario PPGR1'!#REF!)</f>
        <v/>
      </c>
      <c r="D516" s="394" t="str">
        <f>IF(Tabla1[[#This Row],[Código_Actividad]]="","",'[5]Formulario PPGR1'!#REF!)</f>
        <v/>
      </c>
      <c r="E516" s="394" t="str">
        <f>IF(Tabla1[[#This Row],[Código_Actividad]]="","",'[5]Formulario PPGR1'!#REF!)</f>
        <v/>
      </c>
      <c r="F516" s="394" t="str">
        <f>IF(Tabla1[[#This Row],[Código_Actividad]]="","",'[5]Formulario PPGR1'!#REF!)</f>
        <v/>
      </c>
      <c r="G516" s="395"/>
      <c r="H516" s="396"/>
      <c r="I516" s="397"/>
      <c r="J516" s="395">
        <v>4</v>
      </c>
      <c r="K516" s="398" t="str">
        <f>IFERROR(VLOOKUP(#REF!,#REF!,3,FALSE),"")</f>
        <v/>
      </c>
      <c r="L516" s="398" t="e">
        <f>+Tabla1[[#This Row],[Precio Unitario]]*Tabla1[[#This Row],[Cantidad de Insumos]]</f>
        <v>#VALUE!</v>
      </c>
      <c r="M516" s="399"/>
      <c r="N516" s="396"/>
    </row>
    <row r="517" spans="2:14" ht="12.75">
      <c r="B517" s="394" t="str">
        <f>IF(Tabla1[[#This Row],[Código_Actividad]]="","",CONCATENATE(Tabla1[[#This Row],[POA]],".",Tabla1[[#This Row],[SRS]],".",Tabla1[[#This Row],[AREA]],".",Tabla1[[#This Row],[TIPO]]))</f>
        <v/>
      </c>
      <c r="C517" s="394" t="str">
        <f>IF(Tabla1[[#This Row],[Código_Actividad]]="","",'[5]Formulario PPGR1'!#REF!)</f>
        <v/>
      </c>
      <c r="D517" s="394" t="str">
        <f>IF(Tabla1[[#This Row],[Código_Actividad]]="","",'[5]Formulario PPGR1'!#REF!)</f>
        <v/>
      </c>
      <c r="E517" s="394" t="str">
        <f>IF(Tabla1[[#This Row],[Código_Actividad]]="","",'[5]Formulario PPGR1'!#REF!)</f>
        <v/>
      </c>
      <c r="F517" s="394" t="str">
        <f>IF(Tabla1[[#This Row],[Código_Actividad]]="","",'[5]Formulario PPGR1'!#REF!)</f>
        <v/>
      </c>
      <c r="G517" s="395"/>
      <c r="H517" s="396"/>
      <c r="I517" s="397"/>
      <c r="J517" s="395">
        <v>1</v>
      </c>
      <c r="K517" s="398" t="str">
        <f>IFERROR(VLOOKUP(#REF!,#REF!,3,FALSE),"")</f>
        <v/>
      </c>
      <c r="L517" s="398" t="e">
        <f>+Tabla1[[#This Row],[Precio Unitario]]*Tabla1[[#This Row],[Cantidad de Insumos]]</f>
        <v>#VALUE!</v>
      </c>
      <c r="M517" s="399"/>
      <c r="N517" s="396"/>
    </row>
    <row r="518" spans="2:14" ht="12.75">
      <c r="B518" s="394" t="str">
        <f>IF(Tabla1[[#This Row],[Código_Actividad]]="","",CONCATENATE(Tabla1[[#This Row],[POA]],".",Tabla1[[#This Row],[SRS]],".",Tabla1[[#This Row],[AREA]],".",Tabla1[[#This Row],[TIPO]]))</f>
        <v/>
      </c>
      <c r="C518" s="394" t="str">
        <f>IF(Tabla1[[#This Row],[Código_Actividad]]="","",'[5]Formulario PPGR1'!#REF!)</f>
        <v/>
      </c>
      <c r="D518" s="394" t="str">
        <f>IF(Tabla1[[#This Row],[Código_Actividad]]="","",'[5]Formulario PPGR1'!#REF!)</f>
        <v/>
      </c>
      <c r="E518" s="394" t="str">
        <f>IF(Tabla1[[#This Row],[Código_Actividad]]="","",'[5]Formulario PPGR1'!#REF!)</f>
        <v/>
      </c>
      <c r="F518" s="394" t="str">
        <f>IF(Tabla1[[#This Row],[Código_Actividad]]="","",'[5]Formulario PPGR1'!#REF!)</f>
        <v/>
      </c>
      <c r="G518" s="395"/>
      <c r="H518" s="396"/>
      <c r="I518" s="397"/>
      <c r="J518" s="395">
        <v>6</v>
      </c>
      <c r="K518" s="398" t="str">
        <f>IFERROR(VLOOKUP(#REF!,#REF!,3,FALSE),"")</f>
        <v/>
      </c>
      <c r="L518" s="398" t="e">
        <f>+Tabla1[[#This Row],[Precio Unitario]]*Tabla1[[#This Row],[Cantidad de Insumos]]</f>
        <v>#VALUE!</v>
      </c>
      <c r="M518" s="399"/>
      <c r="N518" s="396"/>
    </row>
    <row r="519" spans="2:14" ht="12.75">
      <c r="B519" s="394" t="str">
        <f>IF(Tabla1[[#This Row],[Código_Actividad]]="","",CONCATENATE(Tabla1[[#This Row],[POA]],".",Tabla1[[#This Row],[SRS]],".",Tabla1[[#This Row],[AREA]],".",Tabla1[[#This Row],[TIPO]]))</f>
        <v/>
      </c>
      <c r="C519" s="394" t="str">
        <f>IF(Tabla1[[#This Row],[Código_Actividad]]="","",'[5]Formulario PPGR1'!#REF!)</f>
        <v/>
      </c>
      <c r="D519" s="394" t="str">
        <f>IF(Tabla1[[#This Row],[Código_Actividad]]="","",'[5]Formulario PPGR1'!#REF!)</f>
        <v/>
      </c>
      <c r="E519" s="394" t="str">
        <f>IF(Tabla1[[#This Row],[Código_Actividad]]="","",'[5]Formulario PPGR1'!#REF!)</f>
        <v/>
      </c>
      <c r="F519" s="394" t="str">
        <f>IF(Tabla1[[#This Row],[Código_Actividad]]="","",'[5]Formulario PPGR1'!#REF!)</f>
        <v/>
      </c>
      <c r="G519" s="395"/>
      <c r="H519" s="396"/>
      <c r="I519" s="397"/>
      <c r="J519" s="395">
        <v>4</v>
      </c>
      <c r="K519" s="398" t="str">
        <f>IFERROR(VLOOKUP(#REF!,#REF!,3,FALSE),"")</f>
        <v/>
      </c>
      <c r="L519" s="398" t="e">
        <f>+Tabla1[[#This Row],[Precio Unitario]]*Tabla1[[#This Row],[Cantidad de Insumos]]</f>
        <v>#VALUE!</v>
      </c>
      <c r="M519" s="399"/>
      <c r="N519" s="396"/>
    </row>
    <row r="520" spans="2:14" ht="12.75">
      <c r="B520" s="394" t="str">
        <f>IF(Tabla1[[#This Row],[Código_Actividad]]="","",CONCATENATE(Tabla1[[#This Row],[POA]],".",Tabla1[[#This Row],[SRS]],".",Tabla1[[#This Row],[AREA]],".",Tabla1[[#This Row],[TIPO]]))</f>
        <v/>
      </c>
      <c r="C520" s="394" t="str">
        <f>IF(Tabla1[[#This Row],[Código_Actividad]]="","",'[5]Formulario PPGR1'!#REF!)</f>
        <v/>
      </c>
      <c r="D520" s="394" t="str">
        <f>IF(Tabla1[[#This Row],[Código_Actividad]]="","",'[5]Formulario PPGR1'!#REF!)</f>
        <v/>
      </c>
      <c r="E520" s="394" t="str">
        <f>IF(Tabla1[[#This Row],[Código_Actividad]]="","",'[5]Formulario PPGR1'!#REF!)</f>
        <v/>
      </c>
      <c r="F520" s="394" t="str">
        <f>IF(Tabla1[[#This Row],[Código_Actividad]]="","",'[5]Formulario PPGR1'!#REF!)</f>
        <v/>
      </c>
      <c r="G520" s="395"/>
      <c r="H520" s="396"/>
      <c r="I520" s="397"/>
      <c r="J520" s="395">
        <v>2</v>
      </c>
      <c r="K520" s="398" t="str">
        <f>IFERROR(VLOOKUP(#REF!,#REF!,3,FALSE),"")</f>
        <v/>
      </c>
      <c r="L520" s="398" t="e">
        <f>+Tabla1[[#This Row],[Precio Unitario]]*Tabla1[[#This Row],[Cantidad de Insumos]]</f>
        <v>#VALUE!</v>
      </c>
      <c r="M520" s="399"/>
      <c r="N520" s="396"/>
    </row>
    <row r="521" spans="2:14" ht="12.75">
      <c r="B521" s="394" t="str">
        <f>IF(Tabla1[[#This Row],[Código_Actividad]]="","",CONCATENATE(Tabla1[[#This Row],[POA]],".",Tabla1[[#This Row],[SRS]],".",Tabla1[[#This Row],[AREA]],".",Tabla1[[#This Row],[TIPO]]))</f>
        <v/>
      </c>
      <c r="C521" s="394" t="str">
        <f>IF(Tabla1[[#This Row],[Código_Actividad]]="","",'[5]Formulario PPGR1'!#REF!)</f>
        <v/>
      </c>
      <c r="D521" s="394" t="str">
        <f>IF(Tabla1[[#This Row],[Código_Actividad]]="","",'[5]Formulario PPGR1'!#REF!)</f>
        <v/>
      </c>
      <c r="E521" s="394" t="str">
        <f>IF(Tabla1[[#This Row],[Código_Actividad]]="","",'[5]Formulario PPGR1'!#REF!)</f>
        <v/>
      </c>
      <c r="F521" s="394" t="str">
        <f>IF(Tabla1[[#This Row],[Código_Actividad]]="","",'[5]Formulario PPGR1'!#REF!)</f>
        <v/>
      </c>
      <c r="G521" s="395"/>
      <c r="H521" s="396"/>
      <c r="I521" s="397"/>
      <c r="J521" s="395"/>
      <c r="K521" s="398" t="str">
        <f>IFERROR(VLOOKUP(#REF!,#REF!,3,FALSE),"")</f>
        <v/>
      </c>
      <c r="L521" s="398" t="e">
        <f>+Tabla1[[#This Row],[Precio Unitario]]*Tabla1[[#This Row],[Cantidad de Insumos]]</f>
        <v>#VALUE!</v>
      </c>
      <c r="M521" s="399"/>
      <c r="N521" s="396"/>
    </row>
    <row r="522" spans="2:14" ht="12.75">
      <c r="B522" s="394" t="str">
        <f>IF(Tabla1[[#This Row],[Código_Actividad]]="","",CONCATENATE(Tabla1[[#This Row],[POA]],".",Tabla1[[#This Row],[SRS]],".",Tabla1[[#This Row],[AREA]],".",Tabla1[[#This Row],[TIPO]]))</f>
        <v/>
      </c>
      <c r="C522" s="394" t="str">
        <f>IF(Tabla1[[#This Row],[Código_Actividad]]="","",'[5]Formulario PPGR1'!#REF!)</f>
        <v/>
      </c>
      <c r="D522" s="394" t="str">
        <f>IF(Tabla1[[#This Row],[Código_Actividad]]="","",'[5]Formulario PPGR1'!#REF!)</f>
        <v/>
      </c>
      <c r="E522" s="394" t="str">
        <f>IF(Tabla1[[#This Row],[Código_Actividad]]="","",'[5]Formulario PPGR1'!#REF!)</f>
        <v/>
      </c>
      <c r="F522" s="394" t="str">
        <f>IF(Tabla1[[#This Row],[Código_Actividad]]="","",'[5]Formulario PPGR1'!#REF!)</f>
        <v/>
      </c>
      <c r="G522" s="395"/>
      <c r="H522" s="396"/>
      <c r="I522" s="397"/>
      <c r="J522" s="395">
        <v>7</v>
      </c>
      <c r="K522" s="398" t="str">
        <f>IFERROR(VLOOKUP(#REF!,#REF!,3,FALSE),"")</f>
        <v/>
      </c>
      <c r="L522" s="398" t="e">
        <f>+Tabla1[[#This Row],[Precio Unitario]]*Tabla1[[#This Row],[Cantidad de Insumos]]</f>
        <v>#VALUE!</v>
      </c>
      <c r="M522" s="399"/>
      <c r="N522" s="396"/>
    </row>
    <row r="523" spans="2:14" ht="12.75">
      <c r="B523" s="394" t="str">
        <f>IF(Tabla1[[#This Row],[Código_Actividad]]="","",CONCATENATE(Tabla1[[#This Row],[POA]],".",Tabla1[[#This Row],[SRS]],".",Tabla1[[#This Row],[AREA]],".",Tabla1[[#This Row],[TIPO]]))</f>
        <v/>
      </c>
      <c r="C523" s="394" t="str">
        <f>IF(Tabla1[[#This Row],[Código_Actividad]]="","",'[5]Formulario PPGR1'!#REF!)</f>
        <v/>
      </c>
      <c r="D523" s="394" t="str">
        <f>IF(Tabla1[[#This Row],[Código_Actividad]]="","",'[5]Formulario PPGR1'!#REF!)</f>
        <v/>
      </c>
      <c r="E523" s="394" t="str">
        <f>IF(Tabla1[[#This Row],[Código_Actividad]]="","",'[5]Formulario PPGR1'!#REF!)</f>
        <v/>
      </c>
      <c r="F523" s="394" t="str">
        <f>IF(Tabla1[[#This Row],[Código_Actividad]]="","",'[5]Formulario PPGR1'!#REF!)</f>
        <v/>
      </c>
      <c r="G523" s="395"/>
      <c r="H523" s="396"/>
      <c r="I523" s="397"/>
      <c r="J523" s="395"/>
      <c r="K523" s="398" t="str">
        <f>IFERROR(VLOOKUP(#REF!,#REF!,3,FALSE),"")</f>
        <v/>
      </c>
      <c r="L523" s="398" t="e">
        <f>+Tabla1[[#This Row],[Precio Unitario]]*Tabla1[[#This Row],[Cantidad de Insumos]]</f>
        <v>#VALUE!</v>
      </c>
      <c r="M523" s="399"/>
      <c r="N523" s="396"/>
    </row>
    <row r="524" spans="2:14" ht="12.75">
      <c r="B524" s="394" t="str">
        <f>IF(Tabla1[[#This Row],[Código_Actividad]]="","",CONCATENATE(Tabla1[[#This Row],[POA]],".",Tabla1[[#This Row],[SRS]],".",Tabla1[[#This Row],[AREA]],".",Tabla1[[#This Row],[TIPO]]))</f>
        <v/>
      </c>
      <c r="C524" s="394" t="str">
        <f>IF(Tabla1[[#This Row],[Código_Actividad]]="","",'[5]Formulario PPGR1'!#REF!)</f>
        <v/>
      </c>
      <c r="D524" s="394" t="str">
        <f>IF(Tabla1[[#This Row],[Código_Actividad]]="","",'[5]Formulario PPGR1'!#REF!)</f>
        <v/>
      </c>
      <c r="E524" s="394" t="str">
        <f>IF(Tabla1[[#This Row],[Código_Actividad]]="","",'[5]Formulario PPGR1'!#REF!)</f>
        <v/>
      </c>
      <c r="F524" s="394" t="str">
        <f>IF(Tabla1[[#This Row],[Código_Actividad]]="","",'[5]Formulario PPGR1'!#REF!)</f>
        <v/>
      </c>
      <c r="G524" s="395"/>
      <c r="H524" s="396"/>
      <c r="I524" s="397"/>
      <c r="J524" s="395"/>
      <c r="K524" s="398" t="str">
        <f>IFERROR(VLOOKUP(#REF!,#REF!,3,FALSE),"")</f>
        <v/>
      </c>
      <c r="L524" s="398" t="e">
        <f>+Tabla1[[#This Row],[Precio Unitario]]*Tabla1[[#This Row],[Cantidad de Insumos]]</f>
        <v>#VALUE!</v>
      </c>
      <c r="M524" s="399"/>
      <c r="N524" s="396"/>
    </row>
    <row r="525" spans="2:14" ht="12.75">
      <c r="B525" s="394" t="str">
        <f>IF(Tabla1[[#This Row],[Código_Actividad]]="","",CONCATENATE(Tabla1[[#This Row],[POA]],".",Tabla1[[#This Row],[SRS]],".",Tabla1[[#This Row],[AREA]],".",Tabla1[[#This Row],[TIPO]]))</f>
        <v/>
      </c>
      <c r="C525" s="394" t="str">
        <f>IF(Tabla1[[#This Row],[Código_Actividad]]="","",'[5]Formulario PPGR1'!#REF!)</f>
        <v/>
      </c>
      <c r="D525" s="394" t="str">
        <f>IF(Tabla1[[#This Row],[Código_Actividad]]="","",'[5]Formulario PPGR1'!#REF!)</f>
        <v/>
      </c>
      <c r="E525" s="394" t="str">
        <f>IF(Tabla1[[#This Row],[Código_Actividad]]="","",'[5]Formulario PPGR1'!#REF!)</f>
        <v/>
      </c>
      <c r="F525" s="394" t="str">
        <f>IF(Tabla1[[#This Row],[Código_Actividad]]="","",'[5]Formulario PPGR1'!#REF!)</f>
        <v/>
      </c>
      <c r="G525" s="395"/>
      <c r="H525" s="396"/>
      <c r="I525" s="397"/>
      <c r="J525" s="395"/>
      <c r="K525" s="398" t="str">
        <f>IFERROR(VLOOKUP(#REF!,#REF!,3,FALSE),"")</f>
        <v/>
      </c>
      <c r="L525" s="398" t="e">
        <f>+Tabla1[[#This Row],[Precio Unitario]]*Tabla1[[#This Row],[Cantidad de Insumos]]</f>
        <v>#VALUE!</v>
      </c>
      <c r="M525" s="399"/>
      <c r="N525" s="396"/>
    </row>
    <row r="526" spans="2:14" ht="12.75">
      <c r="B526" s="394" t="str">
        <f>IF(Tabla1[[#This Row],[Código_Actividad]]="","",CONCATENATE(Tabla1[[#This Row],[POA]],".",Tabla1[[#This Row],[SRS]],".",Tabla1[[#This Row],[AREA]],".",Tabla1[[#This Row],[TIPO]]))</f>
        <v/>
      </c>
      <c r="C526" s="394" t="str">
        <f>IF(Tabla1[[#This Row],[Código_Actividad]]="","",'[5]Formulario PPGR1'!#REF!)</f>
        <v/>
      </c>
      <c r="D526" s="394" t="str">
        <f>IF(Tabla1[[#This Row],[Código_Actividad]]="","",'[5]Formulario PPGR1'!#REF!)</f>
        <v/>
      </c>
      <c r="E526" s="394" t="str">
        <f>IF(Tabla1[[#This Row],[Código_Actividad]]="","",'[5]Formulario PPGR1'!#REF!)</f>
        <v/>
      </c>
      <c r="F526" s="394" t="str">
        <f>IF(Tabla1[[#This Row],[Código_Actividad]]="","",'[5]Formulario PPGR1'!#REF!)</f>
        <v/>
      </c>
      <c r="G526" s="395"/>
      <c r="H526" s="396"/>
      <c r="I526" s="397"/>
      <c r="J526" s="395" t="str">
        <f>IFERROR(VLOOKUP($I526,#REF!,2,FALSE),"")</f>
        <v/>
      </c>
      <c r="K526" s="398" t="str">
        <f>IFERROR(VLOOKUP(#REF!,#REF!,3,FALSE),"")</f>
        <v/>
      </c>
      <c r="L526" s="398" t="e">
        <f>+Tabla1[[#This Row],[Precio Unitario]]*Tabla1[[#This Row],[Cantidad de Insumos]]</f>
        <v>#VALUE!</v>
      </c>
      <c r="M526" s="399"/>
      <c r="N526" s="396"/>
    </row>
    <row r="527" spans="2:14" ht="12.75">
      <c r="B527" s="394" t="str">
        <f>IF(Tabla1[[#This Row],[Código_Actividad]]="","",CONCATENATE(Tabla1[[#This Row],[POA]],".",Tabla1[[#This Row],[SRS]],".",Tabla1[[#This Row],[AREA]],".",Tabla1[[#This Row],[TIPO]]))</f>
        <v/>
      </c>
      <c r="C527" s="394" t="str">
        <f>IF(Tabla1[[#This Row],[Código_Actividad]]="","",'[5]Formulario PPGR1'!#REF!)</f>
        <v/>
      </c>
      <c r="D527" s="394" t="str">
        <f>IF(Tabla1[[#This Row],[Código_Actividad]]="","",'[5]Formulario PPGR1'!#REF!)</f>
        <v/>
      </c>
      <c r="E527" s="394" t="str">
        <f>IF(Tabla1[[#This Row],[Código_Actividad]]="","",'[5]Formulario PPGR1'!#REF!)</f>
        <v/>
      </c>
      <c r="F527" s="394" t="str">
        <f>IF(Tabla1[[#This Row],[Código_Actividad]]="","",'[5]Formulario PPGR1'!#REF!)</f>
        <v/>
      </c>
      <c r="G527" s="395"/>
      <c r="H527" s="396"/>
      <c r="I527" s="397"/>
      <c r="J527" s="395" t="str">
        <f>IFERROR(VLOOKUP($I527,#REF!,2,FALSE),"")</f>
        <v/>
      </c>
      <c r="K527" s="398" t="str">
        <f>IFERROR(VLOOKUP(#REF!,#REF!,3,FALSE),"")</f>
        <v/>
      </c>
      <c r="L527" s="398" t="e">
        <f>+Tabla1[[#This Row],[Precio Unitario]]*Tabla1[[#This Row],[Cantidad de Insumos]]</f>
        <v>#VALUE!</v>
      </c>
      <c r="M527" s="399"/>
      <c r="N527" s="396"/>
    </row>
    <row r="528" spans="2:14" ht="12.75">
      <c r="B528" s="394" t="str">
        <f>IF(Tabla1[[#This Row],[Código_Actividad]]="","",CONCATENATE(Tabla1[[#This Row],[POA]],".",Tabla1[[#This Row],[SRS]],".",Tabla1[[#This Row],[AREA]],".",Tabla1[[#This Row],[TIPO]]))</f>
        <v/>
      </c>
      <c r="C528" s="394" t="str">
        <f>IF(Tabla1[[#This Row],[Código_Actividad]]="","",'[5]Formulario PPGR1'!#REF!)</f>
        <v/>
      </c>
      <c r="D528" s="394" t="str">
        <f>IF(Tabla1[[#This Row],[Código_Actividad]]="","",'[5]Formulario PPGR1'!#REF!)</f>
        <v/>
      </c>
      <c r="E528" s="394" t="str">
        <f>IF(Tabla1[[#This Row],[Código_Actividad]]="","",'[5]Formulario PPGR1'!#REF!)</f>
        <v/>
      </c>
      <c r="F528" s="394" t="str">
        <f>IF(Tabla1[[#This Row],[Código_Actividad]]="","",'[5]Formulario PPGR1'!#REF!)</f>
        <v/>
      </c>
      <c r="G528" s="395"/>
      <c r="H528" s="396"/>
      <c r="I528" s="397"/>
      <c r="J528" s="395" t="s">
        <v>1283</v>
      </c>
      <c r="K528" s="398" t="str">
        <f>IFERROR(VLOOKUP(#REF!,#REF!,3,FALSE),"")</f>
        <v/>
      </c>
      <c r="L528" s="398" t="e">
        <f>+Tabla1[[#This Row],[Precio Unitario]]*Tabla1[[#This Row],[Cantidad de Insumos]]</f>
        <v>#VALUE!</v>
      </c>
      <c r="M528" s="399"/>
      <c r="N528" s="396"/>
    </row>
    <row r="529" spans="2:14" ht="12.75">
      <c r="B529" s="394" t="str">
        <f>IF(Tabla1[[#This Row],[Código_Actividad]]="","",CONCATENATE(Tabla1[[#This Row],[POA]],".",Tabla1[[#This Row],[SRS]],".",Tabla1[[#This Row],[AREA]],".",Tabla1[[#This Row],[TIPO]]))</f>
        <v/>
      </c>
      <c r="C529" s="394" t="str">
        <f>IF(Tabla1[[#This Row],[Código_Actividad]]="","",'[5]Formulario PPGR1'!#REF!)</f>
        <v/>
      </c>
      <c r="D529" s="394" t="str">
        <f>IF(Tabla1[[#This Row],[Código_Actividad]]="","",'[5]Formulario PPGR1'!#REF!)</f>
        <v/>
      </c>
      <c r="E529" s="394" t="str">
        <f>IF(Tabla1[[#This Row],[Código_Actividad]]="","",'[5]Formulario PPGR1'!#REF!)</f>
        <v/>
      </c>
      <c r="F529" s="394" t="str">
        <f>IF(Tabla1[[#This Row],[Código_Actividad]]="","",'[5]Formulario PPGR1'!#REF!)</f>
        <v/>
      </c>
      <c r="G529" s="395"/>
      <c r="H529" s="396"/>
      <c r="I529" s="397"/>
      <c r="J529" s="395" t="s">
        <v>1283</v>
      </c>
      <c r="K529" s="398" t="str">
        <f>IFERROR(VLOOKUP(#REF!,#REF!,3,FALSE),"")</f>
        <v/>
      </c>
      <c r="L529" s="398" t="e">
        <f>+Tabla1[[#This Row],[Precio Unitario]]*Tabla1[[#This Row],[Cantidad de Insumos]]</f>
        <v>#VALUE!</v>
      </c>
      <c r="M529" s="399"/>
      <c r="N529" s="396"/>
    </row>
    <row r="530" spans="2:14" ht="12.75">
      <c r="B530" s="394" t="str">
        <f>IF(Tabla1[[#This Row],[Código_Actividad]]="","",CONCATENATE(Tabla1[[#This Row],[POA]],".",Tabla1[[#This Row],[SRS]],".",Tabla1[[#This Row],[AREA]],".",Tabla1[[#This Row],[TIPO]]))</f>
        <v/>
      </c>
      <c r="C530" s="394" t="str">
        <f>IF(Tabla1[[#This Row],[Código_Actividad]]="","",'[5]Formulario PPGR1'!#REF!)</f>
        <v/>
      </c>
      <c r="D530" s="394" t="str">
        <f>IF(Tabla1[[#This Row],[Código_Actividad]]="","",'[5]Formulario PPGR1'!#REF!)</f>
        <v/>
      </c>
      <c r="E530" s="394" t="str">
        <f>IF(Tabla1[[#This Row],[Código_Actividad]]="","",'[5]Formulario PPGR1'!#REF!)</f>
        <v/>
      </c>
      <c r="F530" s="394" t="str">
        <f>IF(Tabla1[[#This Row],[Código_Actividad]]="","",'[5]Formulario PPGR1'!#REF!)</f>
        <v/>
      </c>
      <c r="G530" s="395"/>
      <c r="H530" s="396"/>
      <c r="I530" s="397"/>
      <c r="J530" s="395" t="s">
        <v>1283</v>
      </c>
      <c r="K530" s="398" t="str">
        <f>IFERROR(VLOOKUP(#REF!,#REF!,3,FALSE),"")</f>
        <v/>
      </c>
      <c r="L530" s="398" t="e">
        <f>+Tabla1[[#This Row],[Precio Unitario]]*Tabla1[[#This Row],[Cantidad de Insumos]]</f>
        <v>#VALUE!</v>
      </c>
      <c r="M530" s="399"/>
      <c r="N530" s="396"/>
    </row>
    <row r="531" spans="2:14" ht="12.75">
      <c r="B531" s="394" t="str">
        <f>IF(Tabla1[[#This Row],[Código_Actividad]]="","",CONCATENATE(Tabla1[[#This Row],[POA]],".",Tabla1[[#This Row],[SRS]],".",Tabla1[[#This Row],[AREA]],".",Tabla1[[#This Row],[TIPO]]))</f>
        <v/>
      </c>
      <c r="C531" s="394" t="str">
        <f>IF(Tabla1[[#This Row],[Código_Actividad]]="","",'[5]Formulario PPGR1'!#REF!)</f>
        <v/>
      </c>
      <c r="D531" s="394" t="str">
        <f>IF(Tabla1[[#This Row],[Código_Actividad]]="","",'[5]Formulario PPGR1'!#REF!)</f>
        <v/>
      </c>
      <c r="E531" s="394" t="str">
        <f>IF(Tabla1[[#This Row],[Código_Actividad]]="","",'[5]Formulario PPGR1'!#REF!)</f>
        <v/>
      </c>
      <c r="F531" s="394" t="str">
        <f>IF(Tabla1[[#This Row],[Código_Actividad]]="","",'[5]Formulario PPGR1'!#REF!)</f>
        <v/>
      </c>
      <c r="G531" s="395"/>
      <c r="H531" s="396"/>
      <c r="I531" s="397"/>
      <c r="J531" s="395" t="s">
        <v>1283</v>
      </c>
      <c r="K531" s="398" t="str">
        <f>IFERROR(VLOOKUP(#REF!,#REF!,3,FALSE),"")</f>
        <v/>
      </c>
      <c r="L531" s="398" t="e">
        <f>+Tabla1[[#This Row],[Precio Unitario]]*Tabla1[[#This Row],[Cantidad de Insumos]]</f>
        <v>#VALUE!</v>
      </c>
      <c r="M531" s="399"/>
      <c r="N531" s="396"/>
    </row>
    <row r="532" spans="2:14" ht="12.75">
      <c r="B532" s="394" t="str">
        <f>IF(Tabla1[[#This Row],[Código_Actividad]]="","",CONCATENATE(Tabla1[[#This Row],[POA]],".",Tabla1[[#This Row],[SRS]],".",Tabla1[[#This Row],[AREA]],".",Tabla1[[#This Row],[TIPO]]))</f>
        <v/>
      </c>
      <c r="C532" s="394" t="str">
        <f>IF(Tabla1[[#This Row],[Código_Actividad]]="","",'[5]Formulario PPGR1'!#REF!)</f>
        <v/>
      </c>
      <c r="D532" s="394" t="str">
        <f>IF(Tabla1[[#This Row],[Código_Actividad]]="","",'[5]Formulario PPGR1'!#REF!)</f>
        <v/>
      </c>
      <c r="E532" s="394" t="str">
        <f>IF(Tabla1[[#This Row],[Código_Actividad]]="","",'[5]Formulario PPGR1'!#REF!)</f>
        <v/>
      </c>
      <c r="F532" s="394" t="str">
        <f>IF(Tabla1[[#This Row],[Código_Actividad]]="","",'[5]Formulario PPGR1'!#REF!)</f>
        <v/>
      </c>
      <c r="G532" s="395"/>
      <c r="H532" s="396"/>
      <c r="I532" s="397"/>
      <c r="J532" s="395">
        <v>1</v>
      </c>
      <c r="K532" s="398" t="str">
        <f>IFERROR(VLOOKUP(#REF!,#REF!,3,FALSE),"")</f>
        <v/>
      </c>
      <c r="L532" s="398" t="e">
        <f>+Tabla1[[#This Row],[Precio Unitario]]*Tabla1[[#This Row],[Cantidad de Insumos]]</f>
        <v>#VALUE!</v>
      </c>
      <c r="M532" s="399"/>
      <c r="N532" s="396"/>
    </row>
    <row r="533" spans="2:14" ht="12.75">
      <c r="B533" s="394" t="str">
        <f>IF(Tabla1[[#This Row],[Código_Actividad]]="","",CONCATENATE(Tabla1[[#This Row],[POA]],".",Tabla1[[#This Row],[SRS]],".",Tabla1[[#This Row],[AREA]],".",Tabla1[[#This Row],[TIPO]]))</f>
        <v/>
      </c>
      <c r="C533" s="394" t="str">
        <f>IF(Tabla1[[#This Row],[Código_Actividad]]="","",'[5]Formulario PPGR1'!#REF!)</f>
        <v/>
      </c>
      <c r="D533" s="394" t="str">
        <f>IF(Tabla1[[#This Row],[Código_Actividad]]="","",'[5]Formulario PPGR1'!#REF!)</f>
        <v/>
      </c>
      <c r="E533" s="394" t="str">
        <f>IF(Tabla1[[#This Row],[Código_Actividad]]="","",'[5]Formulario PPGR1'!#REF!)</f>
        <v/>
      </c>
      <c r="F533" s="394" t="str">
        <f>IF(Tabla1[[#This Row],[Código_Actividad]]="","",'[5]Formulario PPGR1'!#REF!)</f>
        <v/>
      </c>
      <c r="G533" s="395"/>
      <c r="H533" s="396"/>
      <c r="I533" s="397"/>
      <c r="J533" s="395">
        <v>1</v>
      </c>
      <c r="K533" s="398" t="str">
        <f>IFERROR(VLOOKUP(#REF!,#REF!,3,FALSE),"")</f>
        <v/>
      </c>
      <c r="L533" s="398" t="e">
        <f>+Tabla1[[#This Row],[Precio Unitario]]*Tabla1[[#This Row],[Cantidad de Insumos]]</f>
        <v>#VALUE!</v>
      </c>
      <c r="M533" s="399"/>
      <c r="N533" s="396"/>
    </row>
    <row r="534" spans="2:14" ht="12.75">
      <c r="B534" s="394" t="str">
        <f>IF(Tabla1[[#This Row],[Código_Actividad]]="","",CONCATENATE(Tabla1[[#This Row],[POA]],".",Tabla1[[#This Row],[SRS]],".",Tabla1[[#This Row],[AREA]],".",Tabla1[[#This Row],[TIPO]]))</f>
        <v/>
      </c>
      <c r="C534" s="394" t="str">
        <f>IF(Tabla1[[#This Row],[Código_Actividad]]="","",'[5]Formulario PPGR1'!#REF!)</f>
        <v/>
      </c>
      <c r="D534" s="394" t="str">
        <f>IF(Tabla1[[#This Row],[Código_Actividad]]="","",'[5]Formulario PPGR1'!#REF!)</f>
        <v/>
      </c>
      <c r="E534" s="394" t="str">
        <f>IF(Tabla1[[#This Row],[Código_Actividad]]="","",'[5]Formulario PPGR1'!#REF!)</f>
        <v/>
      </c>
      <c r="F534" s="394" t="str">
        <f>IF(Tabla1[[#This Row],[Código_Actividad]]="","",'[5]Formulario PPGR1'!#REF!)</f>
        <v/>
      </c>
      <c r="G534" s="395"/>
      <c r="H534" s="396"/>
      <c r="I534" s="397"/>
      <c r="J534" s="395" t="str">
        <f>IFERROR(VLOOKUP($I534,#REF!,2,FALSE),"")</f>
        <v/>
      </c>
      <c r="K534" s="398" t="str">
        <f>IFERROR(VLOOKUP(#REF!,#REF!,3,FALSE),"")</f>
        <v/>
      </c>
      <c r="L534" s="398" t="e">
        <f>+Tabla1[[#This Row],[Precio Unitario]]*Tabla1[[#This Row],[Cantidad de Insumos]]</f>
        <v>#VALUE!</v>
      </c>
      <c r="M534" s="399"/>
      <c r="N534" s="396"/>
    </row>
    <row r="535" spans="2:14" ht="12.75">
      <c r="B535" s="394" t="str">
        <f>IF(Tabla1[[#This Row],[Código_Actividad]]="","",CONCATENATE(Tabla1[[#This Row],[POA]],".",Tabla1[[#This Row],[SRS]],".",Tabla1[[#This Row],[AREA]],".",Tabla1[[#This Row],[TIPO]]))</f>
        <v/>
      </c>
      <c r="C535" s="394" t="str">
        <f>IF(Tabla1[[#This Row],[Código_Actividad]]="","",'[5]Formulario PPGR1'!#REF!)</f>
        <v/>
      </c>
      <c r="D535" s="394" t="str">
        <f>IF(Tabla1[[#This Row],[Código_Actividad]]="","",'[5]Formulario PPGR1'!#REF!)</f>
        <v/>
      </c>
      <c r="E535" s="394" t="str">
        <f>IF(Tabla1[[#This Row],[Código_Actividad]]="","",'[5]Formulario PPGR1'!#REF!)</f>
        <v/>
      </c>
      <c r="F535" s="394" t="str">
        <f>IF(Tabla1[[#This Row],[Código_Actividad]]="","",'[5]Formulario PPGR1'!#REF!)</f>
        <v/>
      </c>
      <c r="G535" s="395"/>
      <c r="H535" s="396"/>
      <c r="I535" s="397"/>
      <c r="J535" s="395">
        <v>2</v>
      </c>
      <c r="K535" s="398" t="str">
        <f>IFERROR(VLOOKUP(#REF!,#REF!,3,FALSE),"")</f>
        <v/>
      </c>
      <c r="L535" s="398" t="e">
        <f>+Tabla1[[#This Row],[Precio Unitario]]*Tabla1[[#This Row],[Cantidad de Insumos]]</f>
        <v>#VALUE!</v>
      </c>
      <c r="M535" s="399"/>
      <c r="N535" s="396"/>
    </row>
    <row r="536" spans="2:14" ht="12.75">
      <c r="B536" s="394" t="str">
        <f>IF(Tabla1[[#This Row],[Código_Actividad]]="","",CONCATENATE(Tabla1[[#This Row],[POA]],".",Tabla1[[#This Row],[SRS]],".",Tabla1[[#This Row],[AREA]],".",Tabla1[[#This Row],[TIPO]]))</f>
        <v/>
      </c>
      <c r="C536" s="394" t="str">
        <f>IF(Tabla1[[#This Row],[Código_Actividad]]="","",'[5]Formulario PPGR1'!#REF!)</f>
        <v/>
      </c>
      <c r="D536" s="394" t="str">
        <f>IF(Tabla1[[#This Row],[Código_Actividad]]="","",'[5]Formulario PPGR1'!#REF!)</f>
        <v/>
      </c>
      <c r="E536" s="394" t="str">
        <f>IF(Tabla1[[#This Row],[Código_Actividad]]="","",'[5]Formulario PPGR1'!#REF!)</f>
        <v/>
      </c>
      <c r="F536" s="394" t="str">
        <f>IF(Tabla1[[#This Row],[Código_Actividad]]="","",'[5]Formulario PPGR1'!#REF!)</f>
        <v/>
      </c>
      <c r="G536" s="395"/>
      <c r="H536" s="396"/>
      <c r="I536" s="397"/>
      <c r="J536" s="395">
        <v>2</v>
      </c>
      <c r="K536" s="398" t="str">
        <f>IFERROR(VLOOKUP(#REF!,#REF!,3,FALSE),"")</f>
        <v/>
      </c>
      <c r="L536" s="398" t="e">
        <f>+Tabla1[[#This Row],[Precio Unitario]]*Tabla1[[#This Row],[Cantidad de Insumos]]</f>
        <v>#VALUE!</v>
      </c>
      <c r="M536" s="399"/>
      <c r="N536" s="396"/>
    </row>
    <row r="537" spans="2:14" ht="12.75">
      <c r="B537" s="394" t="str">
        <f>IF(Tabla1[[#This Row],[Código_Actividad]]="","",CONCATENATE(Tabla1[[#This Row],[POA]],".",Tabla1[[#This Row],[SRS]],".",Tabla1[[#This Row],[AREA]],".",Tabla1[[#This Row],[TIPO]]))</f>
        <v/>
      </c>
      <c r="C537" s="394" t="str">
        <f>IF(Tabla1[[#This Row],[Código_Actividad]]="","",'[5]Formulario PPGR1'!#REF!)</f>
        <v/>
      </c>
      <c r="D537" s="394" t="str">
        <f>IF(Tabla1[[#This Row],[Código_Actividad]]="","",'[5]Formulario PPGR1'!#REF!)</f>
        <v/>
      </c>
      <c r="E537" s="394" t="str">
        <f>IF(Tabla1[[#This Row],[Código_Actividad]]="","",'[5]Formulario PPGR1'!#REF!)</f>
        <v/>
      </c>
      <c r="F537" s="394" t="str">
        <f>IF(Tabla1[[#This Row],[Código_Actividad]]="","",'[5]Formulario PPGR1'!#REF!)</f>
        <v/>
      </c>
      <c r="G537" s="395"/>
      <c r="H537" s="396"/>
      <c r="I537" s="397"/>
      <c r="J537" s="395" t="str">
        <f>IFERROR(VLOOKUP($I537,#REF!,2,FALSE),"")</f>
        <v/>
      </c>
      <c r="K537" s="398" t="str">
        <f>IFERROR(VLOOKUP(#REF!,#REF!,3,FALSE),"")</f>
        <v/>
      </c>
      <c r="L537" s="398" t="e">
        <f>+Tabla1[[#This Row],[Precio Unitario]]*Tabla1[[#This Row],[Cantidad de Insumos]]</f>
        <v>#VALUE!</v>
      </c>
      <c r="M537" s="399"/>
      <c r="N537" s="396"/>
    </row>
    <row r="538" spans="2:14" ht="12.75">
      <c r="B538" s="394" t="str">
        <f>IF(Tabla1[[#This Row],[Código_Actividad]]="","",CONCATENATE(Tabla1[[#This Row],[POA]],".",Tabla1[[#This Row],[SRS]],".",Tabla1[[#This Row],[AREA]],".",Tabla1[[#This Row],[TIPO]]))</f>
        <v/>
      </c>
      <c r="C538" s="394" t="str">
        <f>IF(Tabla1[[#This Row],[Código_Actividad]]="","",'[5]Formulario PPGR1'!#REF!)</f>
        <v/>
      </c>
      <c r="D538" s="394" t="str">
        <f>IF(Tabla1[[#This Row],[Código_Actividad]]="","",'[5]Formulario PPGR1'!#REF!)</f>
        <v/>
      </c>
      <c r="E538" s="394" t="str">
        <f>IF(Tabla1[[#This Row],[Código_Actividad]]="","",'[5]Formulario PPGR1'!#REF!)</f>
        <v/>
      </c>
      <c r="F538" s="394" t="str">
        <f>IF(Tabla1[[#This Row],[Código_Actividad]]="","",'[5]Formulario PPGR1'!#REF!)</f>
        <v/>
      </c>
      <c r="G538" s="395"/>
      <c r="H538" s="396"/>
      <c r="I538" s="397"/>
      <c r="J538" s="395" t="str">
        <f>IFERROR(VLOOKUP($I538,#REF!,2,FALSE),"")</f>
        <v/>
      </c>
      <c r="K538" s="398" t="str">
        <f>IFERROR(VLOOKUP(#REF!,#REF!,3,FALSE),"")</f>
        <v/>
      </c>
      <c r="L538" s="398" t="e">
        <f>+Tabla1[[#This Row],[Precio Unitario]]*Tabla1[[#This Row],[Cantidad de Insumos]]</f>
        <v>#VALUE!</v>
      </c>
      <c r="M538" s="399"/>
      <c r="N538" s="396"/>
    </row>
    <row r="539" spans="2:14" ht="12.75">
      <c r="B539" s="394" t="str">
        <f>IF(Tabla1[[#This Row],[Código_Actividad]]="","",CONCATENATE(Tabla1[[#This Row],[POA]],".",Tabla1[[#This Row],[SRS]],".",Tabla1[[#This Row],[AREA]],".",Tabla1[[#This Row],[TIPO]]))</f>
        <v/>
      </c>
      <c r="C539" s="394" t="str">
        <f>IF(Tabla1[[#This Row],[Código_Actividad]]="","",'[5]Formulario PPGR1'!#REF!)</f>
        <v/>
      </c>
      <c r="D539" s="394" t="str">
        <f>IF(Tabla1[[#This Row],[Código_Actividad]]="","",'[5]Formulario PPGR1'!#REF!)</f>
        <v/>
      </c>
      <c r="E539" s="394" t="str">
        <f>IF(Tabla1[[#This Row],[Código_Actividad]]="","",'[5]Formulario PPGR1'!#REF!)</f>
        <v/>
      </c>
      <c r="F539" s="394" t="str">
        <f>IF(Tabla1[[#This Row],[Código_Actividad]]="","",'[5]Formulario PPGR1'!#REF!)</f>
        <v/>
      </c>
      <c r="G539" s="395"/>
      <c r="H539" s="396"/>
      <c r="I539" s="397"/>
      <c r="J539" s="395">
        <v>2</v>
      </c>
      <c r="K539" s="398" t="str">
        <f>IFERROR(VLOOKUP(#REF!,#REF!,3,FALSE),"")</f>
        <v/>
      </c>
      <c r="L539" s="398" t="e">
        <f>+Tabla1[[#This Row],[Precio Unitario]]*Tabla1[[#This Row],[Cantidad de Insumos]]</f>
        <v>#VALUE!</v>
      </c>
      <c r="M539" s="399"/>
      <c r="N539" s="396"/>
    </row>
    <row r="540" spans="2:14" ht="12.75">
      <c r="B540" s="394" t="str">
        <f>IF(Tabla1[[#This Row],[Código_Actividad]]="","",CONCATENATE(Tabla1[[#This Row],[POA]],".",Tabla1[[#This Row],[SRS]],".",Tabla1[[#This Row],[AREA]],".",Tabla1[[#This Row],[TIPO]]))</f>
        <v/>
      </c>
      <c r="C540" s="394" t="str">
        <f>IF(Tabla1[[#This Row],[Código_Actividad]]="","",'[5]Formulario PPGR1'!#REF!)</f>
        <v/>
      </c>
      <c r="D540" s="394" t="str">
        <f>IF(Tabla1[[#This Row],[Código_Actividad]]="","",'[5]Formulario PPGR1'!#REF!)</f>
        <v/>
      </c>
      <c r="E540" s="394" t="str">
        <f>IF(Tabla1[[#This Row],[Código_Actividad]]="","",'[5]Formulario PPGR1'!#REF!)</f>
        <v/>
      </c>
      <c r="F540" s="394" t="str">
        <f>IF(Tabla1[[#This Row],[Código_Actividad]]="","",'[5]Formulario PPGR1'!#REF!)</f>
        <v/>
      </c>
      <c r="G540" s="395"/>
      <c r="H540" s="396"/>
      <c r="I540" s="397"/>
      <c r="J540" s="395">
        <v>2</v>
      </c>
      <c r="K540" s="398" t="str">
        <f>IFERROR(VLOOKUP(#REF!,#REF!,3,FALSE),"")</f>
        <v/>
      </c>
      <c r="L540" s="398" t="e">
        <f>+Tabla1[[#This Row],[Precio Unitario]]*Tabla1[[#This Row],[Cantidad de Insumos]]</f>
        <v>#VALUE!</v>
      </c>
      <c r="M540" s="399"/>
      <c r="N540" s="396"/>
    </row>
    <row r="541" spans="2:14" ht="12.75">
      <c r="B541" s="394" t="str">
        <f>IF(Tabla1[[#This Row],[Código_Actividad]]="","",CONCATENATE(Tabla1[[#This Row],[POA]],".",Tabla1[[#This Row],[SRS]],".",Tabla1[[#This Row],[AREA]],".",Tabla1[[#This Row],[TIPO]]))</f>
        <v/>
      </c>
      <c r="C541" s="394" t="str">
        <f>IF(Tabla1[[#This Row],[Código_Actividad]]="","",'[5]Formulario PPGR1'!#REF!)</f>
        <v/>
      </c>
      <c r="D541" s="394" t="str">
        <f>IF(Tabla1[[#This Row],[Código_Actividad]]="","",'[5]Formulario PPGR1'!#REF!)</f>
        <v/>
      </c>
      <c r="E541" s="394" t="str">
        <f>IF(Tabla1[[#This Row],[Código_Actividad]]="","",'[5]Formulario PPGR1'!#REF!)</f>
        <v/>
      </c>
      <c r="F541" s="394" t="str">
        <f>IF(Tabla1[[#This Row],[Código_Actividad]]="","",'[5]Formulario PPGR1'!#REF!)</f>
        <v/>
      </c>
      <c r="G541" s="395"/>
      <c r="H541" s="396"/>
      <c r="I541" s="397"/>
      <c r="J541" s="395">
        <v>2</v>
      </c>
      <c r="K541" s="398" t="str">
        <f>IFERROR(VLOOKUP(#REF!,#REF!,3,FALSE),"")</f>
        <v/>
      </c>
      <c r="L541" s="398" t="e">
        <f>+Tabla1[[#This Row],[Precio Unitario]]*Tabla1[[#This Row],[Cantidad de Insumos]]</f>
        <v>#VALUE!</v>
      </c>
      <c r="M541" s="399"/>
      <c r="N541" s="396"/>
    </row>
    <row r="542" spans="2:14" ht="12.75">
      <c r="B542" s="394" t="str">
        <f>IF(Tabla1[[#This Row],[Código_Actividad]]="","",CONCATENATE(Tabla1[[#This Row],[POA]],".",Tabla1[[#This Row],[SRS]],".",Tabla1[[#This Row],[AREA]],".",Tabla1[[#This Row],[TIPO]]))</f>
        <v/>
      </c>
      <c r="C542" s="394" t="str">
        <f>IF(Tabla1[[#This Row],[Código_Actividad]]="","",'[5]Formulario PPGR1'!#REF!)</f>
        <v/>
      </c>
      <c r="D542" s="394" t="str">
        <f>IF(Tabla1[[#This Row],[Código_Actividad]]="","",'[5]Formulario PPGR1'!#REF!)</f>
        <v/>
      </c>
      <c r="E542" s="394" t="str">
        <f>IF(Tabla1[[#This Row],[Código_Actividad]]="","",'[5]Formulario PPGR1'!#REF!)</f>
        <v/>
      </c>
      <c r="F542" s="394" t="str">
        <f>IF(Tabla1[[#This Row],[Código_Actividad]]="","",'[5]Formulario PPGR1'!#REF!)</f>
        <v/>
      </c>
      <c r="G542" s="395"/>
      <c r="H542" s="396"/>
      <c r="I542" s="397"/>
      <c r="J542" s="395">
        <v>2</v>
      </c>
      <c r="K542" s="398" t="str">
        <f>IFERROR(VLOOKUP(#REF!,#REF!,3,FALSE),"")</f>
        <v/>
      </c>
      <c r="L542" s="398" t="e">
        <f>+Tabla1[[#This Row],[Precio Unitario]]*Tabla1[[#This Row],[Cantidad de Insumos]]</f>
        <v>#VALUE!</v>
      </c>
      <c r="M542" s="399"/>
      <c r="N542" s="396"/>
    </row>
    <row r="543" spans="2:14" ht="12.75">
      <c r="B543" s="394" t="str">
        <f>IF(Tabla1[[#This Row],[Código_Actividad]]="","",CONCATENATE(Tabla1[[#This Row],[POA]],".",Tabla1[[#This Row],[SRS]],".",Tabla1[[#This Row],[AREA]],".",Tabla1[[#This Row],[TIPO]]))</f>
        <v/>
      </c>
      <c r="C543" s="394" t="str">
        <f>IF(Tabla1[[#This Row],[Código_Actividad]]="","",'[5]Formulario PPGR1'!#REF!)</f>
        <v/>
      </c>
      <c r="D543" s="394" t="str">
        <f>IF(Tabla1[[#This Row],[Código_Actividad]]="","",'[5]Formulario PPGR1'!#REF!)</f>
        <v/>
      </c>
      <c r="E543" s="394" t="str">
        <f>IF(Tabla1[[#This Row],[Código_Actividad]]="","",'[5]Formulario PPGR1'!#REF!)</f>
        <v/>
      </c>
      <c r="F543" s="394" t="str">
        <f>IF(Tabla1[[#This Row],[Código_Actividad]]="","",'[5]Formulario PPGR1'!#REF!)</f>
        <v/>
      </c>
      <c r="G543" s="395"/>
      <c r="H543" s="396"/>
      <c r="I543" s="397"/>
      <c r="J543" s="395">
        <v>2</v>
      </c>
      <c r="K543" s="398" t="str">
        <f>IFERROR(VLOOKUP(#REF!,#REF!,3,FALSE),"")</f>
        <v/>
      </c>
      <c r="L543" s="398" t="e">
        <f>+Tabla1[[#This Row],[Precio Unitario]]*Tabla1[[#This Row],[Cantidad de Insumos]]</f>
        <v>#VALUE!</v>
      </c>
      <c r="M543" s="399"/>
      <c r="N543" s="396"/>
    </row>
    <row r="544" spans="2:14" ht="12.75">
      <c r="B544" s="394" t="str">
        <f>IF(Tabla1[[#This Row],[Código_Actividad]]="","",CONCATENATE(Tabla1[[#This Row],[POA]],".",Tabla1[[#This Row],[SRS]],".",Tabla1[[#This Row],[AREA]],".",Tabla1[[#This Row],[TIPO]]))</f>
        <v/>
      </c>
      <c r="C544" s="394" t="str">
        <f>IF(Tabla1[[#This Row],[Código_Actividad]]="","",'[5]Formulario PPGR1'!#REF!)</f>
        <v/>
      </c>
      <c r="D544" s="394" t="str">
        <f>IF(Tabla1[[#This Row],[Código_Actividad]]="","",'[5]Formulario PPGR1'!#REF!)</f>
        <v/>
      </c>
      <c r="E544" s="394" t="str">
        <f>IF(Tabla1[[#This Row],[Código_Actividad]]="","",'[5]Formulario PPGR1'!#REF!)</f>
        <v/>
      </c>
      <c r="F544" s="394" t="str">
        <f>IF(Tabla1[[#This Row],[Código_Actividad]]="","",'[5]Formulario PPGR1'!#REF!)</f>
        <v/>
      </c>
      <c r="G544" s="395"/>
      <c r="H544" s="396"/>
      <c r="I544" s="397"/>
      <c r="J544" s="395">
        <v>1</v>
      </c>
      <c r="K544" s="398" t="str">
        <f>IFERROR(VLOOKUP(#REF!,#REF!,3,FALSE),"")</f>
        <v/>
      </c>
      <c r="L544" s="398" t="e">
        <f>+Tabla1[[#This Row],[Precio Unitario]]*Tabla1[[#This Row],[Cantidad de Insumos]]</f>
        <v>#VALUE!</v>
      </c>
      <c r="M544" s="399"/>
      <c r="N544" s="396"/>
    </row>
    <row r="545" spans="2:14" ht="12.75">
      <c r="B545" s="394" t="str">
        <f>IF(Tabla1[[#This Row],[Código_Actividad]]="","",CONCATENATE(Tabla1[[#This Row],[POA]],".",Tabla1[[#This Row],[SRS]],".",Tabla1[[#This Row],[AREA]],".",Tabla1[[#This Row],[TIPO]]))</f>
        <v/>
      </c>
      <c r="C545" s="394" t="str">
        <f>IF(Tabla1[[#This Row],[Código_Actividad]]="","",'[5]Formulario PPGR1'!#REF!)</f>
        <v/>
      </c>
      <c r="D545" s="394" t="str">
        <f>IF(Tabla1[[#This Row],[Código_Actividad]]="","",'[5]Formulario PPGR1'!#REF!)</f>
        <v/>
      </c>
      <c r="E545" s="394" t="str">
        <f>IF(Tabla1[[#This Row],[Código_Actividad]]="","",'[5]Formulario PPGR1'!#REF!)</f>
        <v/>
      </c>
      <c r="F545" s="394" t="str">
        <f>IF(Tabla1[[#This Row],[Código_Actividad]]="","",'[5]Formulario PPGR1'!#REF!)</f>
        <v/>
      </c>
      <c r="G545" s="395"/>
      <c r="H545" s="396"/>
      <c r="I545" s="397"/>
      <c r="J545" s="395">
        <v>1</v>
      </c>
      <c r="K545" s="398" t="str">
        <f>IFERROR(VLOOKUP(#REF!,#REF!,3,FALSE),"")</f>
        <v/>
      </c>
      <c r="L545" s="398" t="e">
        <f>+Tabla1[[#This Row],[Precio Unitario]]*Tabla1[[#This Row],[Cantidad de Insumos]]</f>
        <v>#VALUE!</v>
      </c>
      <c r="M545" s="399"/>
      <c r="N545" s="396"/>
    </row>
    <row r="546" spans="2:14" ht="12.75">
      <c r="B546" s="394" t="str">
        <f>IF(Tabla1[[#This Row],[Código_Actividad]]="","",CONCATENATE(Tabla1[[#This Row],[POA]],".",Tabla1[[#This Row],[SRS]],".",Tabla1[[#This Row],[AREA]],".",Tabla1[[#This Row],[TIPO]]))</f>
        <v/>
      </c>
      <c r="C546" s="394" t="str">
        <f>IF(Tabla1[[#This Row],[Código_Actividad]]="","",'[5]Formulario PPGR1'!#REF!)</f>
        <v/>
      </c>
      <c r="D546" s="394" t="str">
        <f>IF(Tabla1[[#This Row],[Código_Actividad]]="","",'[5]Formulario PPGR1'!#REF!)</f>
        <v/>
      </c>
      <c r="E546" s="394" t="str">
        <f>IF(Tabla1[[#This Row],[Código_Actividad]]="","",'[5]Formulario PPGR1'!#REF!)</f>
        <v/>
      </c>
      <c r="F546" s="394" t="str">
        <f>IF(Tabla1[[#This Row],[Código_Actividad]]="","",'[5]Formulario PPGR1'!#REF!)</f>
        <v/>
      </c>
      <c r="G546" s="395"/>
      <c r="H546" s="396"/>
      <c r="I546" s="397"/>
      <c r="J546" s="395" t="str">
        <f>IFERROR(VLOOKUP($I546,#REF!,2,FALSE),"")</f>
        <v/>
      </c>
      <c r="K546" s="398" t="str">
        <f>IFERROR(VLOOKUP(#REF!,#REF!,3,FALSE),"")</f>
        <v/>
      </c>
      <c r="L546" s="398" t="e">
        <f>+Tabla1[[#This Row],[Precio Unitario]]*Tabla1[[#This Row],[Cantidad de Insumos]]</f>
        <v>#VALUE!</v>
      </c>
      <c r="M546" s="399"/>
      <c r="N546" s="396"/>
    </row>
    <row r="547" spans="2:14" ht="12.75">
      <c r="B547" s="394" t="str">
        <f>IF(Tabla1[[#This Row],[Código_Actividad]]="","",CONCATENATE(Tabla1[[#This Row],[POA]],".",Tabla1[[#This Row],[SRS]],".",Tabla1[[#This Row],[AREA]],".",Tabla1[[#This Row],[TIPO]]))</f>
        <v/>
      </c>
      <c r="C547" s="394" t="str">
        <f>IF(Tabla1[[#This Row],[Código_Actividad]]="","",'[5]Formulario PPGR1'!#REF!)</f>
        <v/>
      </c>
      <c r="D547" s="394" t="str">
        <f>IF(Tabla1[[#This Row],[Código_Actividad]]="","",'[5]Formulario PPGR1'!#REF!)</f>
        <v/>
      </c>
      <c r="E547" s="394" t="str">
        <f>IF(Tabla1[[#This Row],[Código_Actividad]]="","",'[5]Formulario PPGR1'!#REF!)</f>
        <v/>
      </c>
      <c r="F547" s="394" t="str">
        <f>IF(Tabla1[[#This Row],[Código_Actividad]]="","",'[5]Formulario PPGR1'!#REF!)</f>
        <v/>
      </c>
      <c r="G547" s="395"/>
      <c r="H547" s="396"/>
      <c r="I547" s="397"/>
      <c r="J547" s="395">
        <v>1</v>
      </c>
      <c r="K547" s="398" t="str">
        <f>IFERROR(VLOOKUP(#REF!,#REF!,3,FALSE),"")</f>
        <v/>
      </c>
      <c r="L547" s="398" t="e">
        <f>+Tabla1[[#This Row],[Precio Unitario]]*Tabla1[[#This Row],[Cantidad de Insumos]]</f>
        <v>#VALUE!</v>
      </c>
      <c r="M547" s="399"/>
      <c r="N547" s="396"/>
    </row>
    <row r="548" spans="2:14" ht="12.75">
      <c r="B548" s="394" t="str">
        <f>IF(Tabla1[[#This Row],[Código_Actividad]]="","",CONCATENATE(Tabla1[[#This Row],[POA]],".",Tabla1[[#This Row],[SRS]],".",Tabla1[[#This Row],[AREA]],".",Tabla1[[#This Row],[TIPO]]))</f>
        <v/>
      </c>
      <c r="C548" s="394" t="str">
        <f>IF(Tabla1[[#This Row],[Código_Actividad]]="","",'[5]Formulario PPGR1'!#REF!)</f>
        <v/>
      </c>
      <c r="D548" s="394" t="str">
        <f>IF(Tabla1[[#This Row],[Código_Actividad]]="","",'[5]Formulario PPGR1'!#REF!)</f>
        <v/>
      </c>
      <c r="E548" s="394" t="str">
        <f>IF(Tabla1[[#This Row],[Código_Actividad]]="","",'[5]Formulario PPGR1'!#REF!)</f>
        <v/>
      </c>
      <c r="F548" s="394" t="str">
        <f>IF(Tabla1[[#This Row],[Código_Actividad]]="","",'[5]Formulario PPGR1'!#REF!)</f>
        <v/>
      </c>
      <c r="G548" s="395"/>
      <c r="H548" s="396"/>
      <c r="I548" s="397"/>
      <c r="J548" s="395" t="str">
        <f>IFERROR(VLOOKUP($I548,#REF!,2,FALSE),"")</f>
        <v/>
      </c>
      <c r="K548" s="398" t="str">
        <f>IFERROR(VLOOKUP(#REF!,#REF!,3,FALSE),"")</f>
        <v/>
      </c>
      <c r="L548" s="398" t="e">
        <f>+Tabla1[[#This Row],[Precio Unitario]]*Tabla1[[#This Row],[Cantidad de Insumos]]</f>
        <v>#VALUE!</v>
      </c>
      <c r="M548" s="399"/>
      <c r="N548" s="396"/>
    </row>
    <row r="549" spans="2:14" ht="12.75">
      <c r="B549" s="394" t="str">
        <f>IF(Tabla1[[#This Row],[Código_Actividad]]="","",CONCATENATE(Tabla1[[#This Row],[POA]],".",Tabla1[[#This Row],[SRS]],".",Tabla1[[#This Row],[AREA]],".",Tabla1[[#This Row],[TIPO]]))</f>
        <v/>
      </c>
      <c r="C549" s="394" t="str">
        <f>IF(Tabla1[[#This Row],[Código_Actividad]]="","",'[5]Formulario PPGR1'!#REF!)</f>
        <v/>
      </c>
      <c r="D549" s="394" t="str">
        <f>IF(Tabla1[[#This Row],[Código_Actividad]]="","",'[5]Formulario PPGR1'!#REF!)</f>
        <v/>
      </c>
      <c r="E549" s="394" t="str">
        <f>IF(Tabla1[[#This Row],[Código_Actividad]]="","",'[5]Formulario PPGR1'!#REF!)</f>
        <v/>
      </c>
      <c r="F549" s="394" t="str">
        <f>IF(Tabla1[[#This Row],[Código_Actividad]]="","",'[5]Formulario PPGR1'!#REF!)</f>
        <v/>
      </c>
      <c r="G549" s="395"/>
      <c r="H549" s="396"/>
      <c r="I549" s="397"/>
      <c r="J549" s="395" t="str">
        <f>IFERROR(VLOOKUP($I549,#REF!,2,FALSE),"")</f>
        <v/>
      </c>
      <c r="K549" s="398" t="str">
        <f>IFERROR(VLOOKUP(#REF!,#REF!,3,FALSE),"")</f>
        <v/>
      </c>
      <c r="L549" s="398" t="e">
        <f>+Tabla1[[#This Row],[Precio Unitario]]*Tabla1[[#This Row],[Cantidad de Insumos]]</f>
        <v>#VALUE!</v>
      </c>
      <c r="M549" s="399"/>
      <c r="N549" s="396"/>
    </row>
    <row r="550" spans="2:14" ht="12.75">
      <c r="B550" s="394" t="str">
        <f>IF(Tabla1[[#This Row],[Código_Actividad]]="","",CONCATENATE(Tabla1[[#This Row],[POA]],".",Tabla1[[#This Row],[SRS]],".",Tabla1[[#This Row],[AREA]],".",Tabla1[[#This Row],[TIPO]]))</f>
        <v/>
      </c>
      <c r="C550" s="394" t="str">
        <f>IF(Tabla1[[#This Row],[Código_Actividad]]="","",'[5]Formulario PPGR1'!#REF!)</f>
        <v/>
      </c>
      <c r="D550" s="394" t="str">
        <f>IF(Tabla1[[#This Row],[Código_Actividad]]="","",'[5]Formulario PPGR1'!#REF!)</f>
        <v/>
      </c>
      <c r="E550" s="394" t="str">
        <f>IF(Tabla1[[#This Row],[Código_Actividad]]="","",'[5]Formulario PPGR1'!#REF!)</f>
        <v/>
      </c>
      <c r="F550" s="394" t="str">
        <f>IF(Tabla1[[#This Row],[Código_Actividad]]="","",'[5]Formulario PPGR1'!#REF!)</f>
        <v/>
      </c>
      <c r="G550" s="395"/>
      <c r="H550" s="396"/>
      <c r="I550" s="397"/>
      <c r="J550" s="395"/>
      <c r="K550" s="398" t="str">
        <f>IFERROR(VLOOKUP(#REF!,#REF!,3,FALSE),"")</f>
        <v/>
      </c>
      <c r="L550" s="398" t="e">
        <f>+Tabla1[[#This Row],[Precio Unitario]]*Tabla1[[#This Row],[Cantidad de Insumos]]</f>
        <v>#VALUE!</v>
      </c>
      <c r="M550" s="399"/>
      <c r="N550" s="396"/>
    </row>
    <row r="551" spans="2:14" ht="12.75">
      <c r="B551" s="394" t="str">
        <f>IF(Tabla1[[#This Row],[Código_Actividad]]="","",CONCATENATE(Tabla1[[#This Row],[POA]],".",Tabla1[[#This Row],[SRS]],".",Tabla1[[#This Row],[AREA]],".",Tabla1[[#This Row],[TIPO]]))</f>
        <v/>
      </c>
      <c r="C551" s="394" t="str">
        <f>IF(Tabla1[[#This Row],[Código_Actividad]]="","",'[5]Formulario PPGR1'!#REF!)</f>
        <v/>
      </c>
      <c r="D551" s="394" t="str">
        <f>IF(Tabla1[[#This Row],[Código_Actividad]]="","",'[5]Formulario PPGR1'!#REF!)</f>
        <v/>
      </c>
      <c r="E551" s="394" t="str">
        <f>IF(Tabla1[[#This Row],[Código_Actividad]]="","",'[5]Formulario PPGR1'!#REF!)</f>
        <v/>
      </c>
      <c r="F551" s="394" t="str">
        <f>IF(Tabla1[[#This Row],[Código_Actividad]]="","",'[5]Formulario PPGR1'!#REF!)</f>
        <v/>
      </c>
      <c r="G551" s="395"/>
      <c r="H551" s="396"/>
      <c r="I551" s="397"/>
      <c r="J551" s="395">
        <v>1</v>
      </c>
      <c r="K551" s="398" t="str">
        <f>IFERROR(VLOOKUP(#REF!,#REF!,3,FALSE),"")</f>
        <v/>
      </c>
      <c r="L551" s="398" t="e">
        <f>+Tabla1[[#This Row],[Precio Unitario]]*Tabla1[[#This Row],[Cantidad de Insumos]]</f>
        <v>#VALUE!</v>
      </c>
      <c r="M551" s="399"/>
      <c r="N551" s="396"/>
    </row>
    <row r="552" spans="2:14" ht="12.75">
      <c r="B552" s="394" t="str">
        <f>IF(Tabla1[[#This Row],[Código_Actividad]]="","",CONCATENATE(Tabla1[[#This Row],[POA]],".",Tabla1[[#This Row],[SRS]],".",Tabla1[[#This Row],[AREA]],".",Tabla1[[#This Row],[TIPO]]))</f>
        <v/>
      </c>
      <c r="C552" s="394" t="str">
        <f>IF(Tabla1[[#This Row],[Código_Actividad]]="","",'[5]Formulario PPGR1'!#REF!)</f>
        <v/>
      </c>
      <c r="D552" s="394" t="str">
        <f>IF(Tabla1[[#This Row],[Código_Actividad]]="","",'[5]Formulario PPGR1'!#REF!)</f>
        <v/>
      </c>
      <c r="E552" s="394" t="str">
        <f>IF(Tabla1[[#This Row],[Código_Actividad]]="","",'[5]Formulario PPGR1'!#REF!)</f>
        <v/>
      </c>
      <c r="F552" s="394" t="str">
        <f>IF(Tabla1[[#This Row],[Código_Actividad]]="","",'[5]Formulario PPGR1'!#REF!)</f>
        <v/>
      </c>
      <c r="G552" s="395"/>
      <c r="H552" s="396"/>
      <c r="I552" s="397"/>
      <c r="J552" s="395">
        <v>2</v>
      </c>
      <c r="K552" s="398" t="str">
        <f>IFERROR(VLOOKUP(#REF!,#REF!,3,FALSE),"")</f>
        <v/>
      </c>
      <c r="L552" s="398" t="e">
        <f>+Tabla1[[#This Row],[Precio Unitario]]*Tabla1[[#This Row],[Cantidad de Insumos]]</f>
        <v>#VALUE!</v>
      </c>
      <c r="M552" s="399"/>
      <c r="N552" s="396"/>
    </row>
    <row r="553" spans="2:14" ht="12.75">
      <c r="B553" s="394" t="str">
        <f>IF(Tabla1[[#This Row],[Código_Actividad]]="","",CONCATENATE(Tabla1[[#This Row],[POA]],".",Tabla1[[#This Row],[SRS]],".",Tabla1[[#This Row],[AREA]],".",Tabla1[[#This Row],[TIPO]]))</f>
        <v/>
      </c>
      <c r="C553" s="394" t="str">
        <f>IF(Tabla1[[#This Row],[Código_Actividad]]="","",'[5]Formulario PPGR1'!#REF!)</f>
        <v/>
      </c>
      <c r="D553" s="394" t="str">
        <f>IF(Tabla1[[#This Row],[Código_Actividad]]="","",'[5]Formulario PPGR1'!#REF!)</f>
        <v/>
      </c>
      <c r="E553" s="394" t="str">
        <f>IF(Tabla1[[#This Row],[Código_Actividad]]="","",'[5]Formulario PPGR1'!#REF!)</f>
        <v/>
      </c>
      <c r="F553" s="394" t="str">
        <f>IF(Tabla1[[#This Row],[Código_Actividad]]="","",'[5]Formulario PPGR1'!#REF!)</f>
        <v/>
      </c>
      <c r="G553" s="395"/>
      <c r="H553" s="396"/>
      <c r="I553" s="397"/>
      <c r="J553" s="395">
        <v>2</v>
      </c>
      <c r="K553" s="398" t="str">
        <f>IFERROR(VLOOKUP(#REF!,#REF!,3,FALSE),"")</f>
        <v/>
      </c>
      <c r="L553" s="398" t="e">
        <f>+Tabla1[[#This Row],[Precio Unitario]]*Tabla1[[#This Row],[Cantidad de Insumos]]</f>
        <v>#VALUE!</v>
      </c>
      <c r="M553" s="399"/>
      <c r="N553" s="396"/>
    </row>
    <row r="554" spans="2:14" ht="12.75">
      <c r="B554" s="394" t="str">
        <f>IF(Tabla1[[#This Row],[Código_Actividad]]="","",CONCATENATE(Tabla1[[#This Row],[POA]],".",Tabla1[[#This Row],[SRS]],".",Tabla1[[#This Row],[AREA]],".",Tabla1[[#This Row],[TIPO]]))</f>
        <v/>
      </c>
      <c r="C554" s="394" t="str">
        <f>IF(Tabla1[[#This Row],[Código_Actividad]]="","",'[5]Formulario PPGR1'!#REF!)</f>
        <v/>
      </c>
      <c r="D554" s="394" t="str">
        <f>IF(Tabla1[[#This Row],[Código_Actividad]]="","",'[5]Formulario PPGR1'!#REF!)</f>
        <v/>
      </c>
      <c r="E554" s="394" t="str">
        <f>IF(Tabla1[[#This Row],[Código_Actividad]]="","",'[5]Formulario PPGR1'!#REF!)</f>
        <v/>
      </c>
      <c r="F554" s="394" t="str">
        <f>IF(Tabla1[[#This Row],[Código_Actividad]]="","",'[5]Formulario PPGR1'!#REF!)</f>
        <v/>
      </c>
      <c r="G554" s="395"/>
      <c r="H554" s="396"/>
      <c r="I554" s="397"/>
      <c r="J554" s="395">
        <v>3</v>
      </c>
      <c r="K554" s="398" t="str">
        <f>IFERROR(VLOOKUP(#REF!,#REF!,3,FALSE),"")</f>
        <v/>
      </c>
      <c r="L554" s="398" t="e">
        <f>+Tabla1[[#This Row],[Precio Unitario]]*Tabla1[[#This Row],[Cantidad de Insumos]]</f>
        <v>#VALUE!</v>
      </c>
      <c r="M554" s="399"/>
      <c r="N554" s="396"/>
    </row>
    <row r="555" spans="2:14" ht="12.75">
      <c r="B555" s="394" t="str">
        <f>IF(Tabla1[[#This Row],[Código_Actividad]]="","",CONCATENATE(Tabla1[[#This Row],[POA]],".",Tabla1[[#This Row],[SRS]],".",Tabla1[[#This Row],[AREA]],".",Tabla1[[#This Row],[TIPO]]))</f>
        <v/>
      </c>
      <c r="C555" s="394" t="str">
        <f>IF(Tabla1[[#This Row],[Código_Actividad]]="","",'[5]Formulario PPGR1'!#REF!)</f>
        <v/>
      </c>
      <c r="D555" s="394" t="str">
        <f>IF(Tabla1[[#This Row],[Código_Actividad]]="","",'[5]Formulario PPGR1'!#REF!)</f>
        <v/>
      </c>
      <c r="E555" s="394" t="str">
        <f>IF(Tabla1[[#This Row],[Código_Actividad]]="","",'[5]Formulario PPGR1'!#REF!)</f>
        <v/>
      </c>
      <c r="F555" s="394" t="str">
        <f>IF(Tabla1[[#This Row],[Código_Actividad]]="","",'[5]Formulario PPGR1'!#REF!)</f>
        <v/>
      </c>
      <c r="G555" s="395"/>
      <c r="H555" s="396"/>
      <c r="I555" s="397"/>
      <c r="J555" s="395">
        <v>3</v>
      </c>
      <c r="K555" s="398" t="str">
        <f>IFERROR(VLOOKUP(#REF!,#REF!,3,FALSE),"")</f>
        <v/>
      </c>
      <c r="L555" s="398" t="e">
        <f>+Tabla1[[#This Row],[Precio Unitario]]*Tabla1[[#This Row],[Cantidad de Insumos]]</f>
        <v>#VALUE!</v>
      </c>
      <c r="M555" s="399"/>
      <c r="N555" s="396"/>
    </row>
    <row r="556" spans="2:14" ht="12.75">
      <c r="B556" s="394" t="str">
        <f>IF(Tabla1[[#This Row],[Código_Actividad]]="","",CONCATENATE(Tabla1[[#This Row],[POA]],".",Tabla1[[#This Row],[SRS]],".",Tabla1[[#This Row],[AREA]],".",Tabla1[[#This Row],[TIPO]]))</f>
        <v/>
      </c>
      <c r="C556" s="394" t="str">
        <f>IF(Tabla1[[#This Row],[Código_Actividad]]="","",'[5]Formulario PPGR1'!#REF!)</f>
        <v/>
      </c>
      <c r="D556" s="394" t="str">
        <f>IF(Tabla1[[#This Row],[Código_Actividad]]="","",'[5]Formulario PPGR1'!#REF!)</f>
        <v/>
      </c>
      <c r="E556" s="394" t="str">
        <f>IF(Tabla1[[#This Row],[Código_Actividad]]="","",'[5]Formulario PPGR1'!#REF!)</f>
        <v/>
      </c>
      <c r="F556" s="394" t="str">
        <f>IF(Tabla1[[#This Row],[Código_Actividad]]="","",'[5]Formulario PPGR1'!#REF!)</f>
        <v/>
      </c>
      <c r="G556" s="395"/>
      <c r="H556" s="396"/>
      <c r="I556" s="397"/>
      <c r="J556" s="395">
        <v>3</v>
      </c>
      <c r="K556" s="398" t="str">
        <f>IFERROR(VLOOKUP(#REF!,#REF!,3,FALSE),"")</f>
        <v/>
      </c>
      <c r="L556" s="398" t="e">
        <f>+Tabla1[[#This Row],[Precio Unitario]]*Tabla1[[#This Row],[Cantidad de Insumos]]</f>
        <v>#VALUE!</v>
      </c>
      <c r="M556" s="399"/>
      <c r="N556" s="396"/>
    </row>
    <row r="557" spans="2:14" ht="12.75">
      <c r="B557" s="394" t="str">
        <f>IF(Tabla1[[#This Row],[Código_Actividad]]="","",CONCATENATE(Tabla1[[#This Row],[POA]],".",Tabla1[[#This Row],[SRS]],".",Tabla1[[#This Row],[AREA]],".",Tabla1[[#This Row],[TIPO]]))</f>
        <v/>
      </c>
      <c r="C557" s="394" t="str">
        <f>IF(Tabla1[[#This Row],[Código_Actividad]]="","",'[5]Formulario PPGR1'!#REF!)</f>
        <v/>
      </c>
      <c r="D557" s="394" t="str">
        <f>IF(Tabla1[[#This Row],[Código_Actividad]]="","",'[5]Formulario PPGR1'!#REF!)</f>
        <v/>
      </c>
      <c r="E557" s="394" t="str">
        <f>IF(Tabla1[[#This Row],[Código_Actividad]]="","",'[5]Formulario PPGR1'!#REF!)</f>
        <v/>
      </c>
      <c r="F557" s="394" t="str">
        <f>IF(Tabla1[[#This Row],[Código_Actividad]]="","",'[5]Formulario PPGR1'!#REF!)</f>
        <v/>
      </c>
      <c r="G557" s="395"/>
      <c r="H557" s="396"/>
      <c r="I557" s="397"/>
      <c r="J557" s="395" t="str">
        <f>IFERROR(VLOOKUP($I557,#REF!,2,FALSE),"")</f>
        <v/>
      </c>
      <c r="K557" s="398" t="str">
        <f>IFERROR(VLOOKUP(#REF!,#REF!,3,FALSE),"")</f>
        <v/>
      </c>
      <c r="L557" s="398" t="e">
        <f>+Tabla1[[#This Row],[Precio Unitario]]*Tabla1[[#This Row],[Cantidad de Insumos]]</f>
        <v>#VALUE!</v>
      </c>
      <c r="M557" s="399"/>
      <c r="N557" s="396"/>
    </row>
    <row r="558" spans="2:14" ht="12.75">
      <c r="B558" s="394" t="str">
        <f>IF(Tabla1[[#This Row],[Código_Actividad]]="","",CONCATENATE(Tabla1[[#This Row],[POA]],".",Tabla1[[#This Row],[SRS]],".",Tabla1[[#This Row],[AREA]],".",Tabla1[[#This Row],[TIPO]]))</f>
        <v/>
      </c>
      <c r="C558" s="394" t="str">
        <f>IF(Tabla1[[#This Row],[Código_Actividad]]="","",'[5]Formulario PPGR1'!#REF!)</f>
        <v/>
      </c>
      <c r="D558" s="394" t="str">
        <f>IF(Tabla1[[#This Row],[Código_Actividad]]="","",'[5]Formulario PPGR1'!#REF!)</f>
        <v/>
      </c>
      <c r="E558" s="394" t="str">
        <f>IF(Tabla1[[#This Row],[Código_Actividad]]="","",'[5]Formulario PPGR1'!#REF!)</f>
        <v/>
      </c>
      <c r="F558" s="394" t="str">
        <f>IF(Tabla1[[#This Row],[Código_Actividad]]="","",'[5]Formulario PPGR1'!#REF!)</f>
        <v/>
      </c>
      <c r="G558" s="395"/>
      <c r="H558" s="396"/>
      <c r="I558" s="397"/>
      <c r="J558" s="395">
        <v>1</v>
      </c>
      <c r="K558" s="398" t="str">
        <f>IFERROR(VLOOKUP(#REF!,#REF!,3,FALSE),"")</f>
        <v/>
      </c>
      <c r="L558" s="398" t="e">
        <f>+Tabla1[[#This Row],[Precio Unitario]]*Tabla1[[#This Row],[Cantidad de Insumos]]</f>
        <v>#VALUE!</v>
      </c>
      <c r="M558" s="399"/>
      <c r="N558" s="396"/>
    </row>
    <row r="559" spans="2:14" ht="12.75">
      <c r="B559" s="394" t="str">
        <f>IF(Tabla1[[#This Row],[Código_Actividad]]="","",CONCATENATE(Tabla1[[#This Row],[POA]],".",Tabla1[[#This Row],[SRS]],".",Tabla1[[#This Row],[AREA]],".",Tabla1[[#This Row],[TIPO]]))</f>
        <v/>
      </c>
      <c r="C559" s="394" t="str">
        <f>IF(Tabla1[[#This Row],[Código_Actividad]]="","",'[5]Formulario PPGR1'!#REF!)</f>
        <v/>
      </c>
      <c r="D559" s="394" t="str">
        <f>IF(Tabla1[[#This Row],[Código_Actividad]]="","",'[5]Formulario PPGR1'!#REF!)</f>
        <v/>
      </c>
      <c r="E559" s="394" t="str">
        <f>IF(Tabla1[[#This Row],[Código_Actividad]]="","",'[5]Formulario PPGR1'!#REF!)</f>
        <v/>
      </c>
      <c r="F559" s="394" t="str">
        <f>IF(Tabla1[[#This Row],[Código_Actividad]]="","",'[5]Formulario PPGR1'!#REF!)</f>
        <v/>
      </c>
      <c r="G559" s="395"/>
      <c r="H559" s="396"/>
      <c r="I559" s="397"/>
      <c r="J559" s="395">
        <v>1</v>
      </c>
      <c r="K559" s="398" t="str">
        <f>IFERROR(VLOOKUP(#REF!,#REF!,3,FALSE),"")</f>
        <v/>
      </c>
      <c r="L559" s="398" t="e">
        <f>+Tabla1[[#This Row],[Precio Unitario]]*Tabla1[[#This Row],[Cantidad de Insumos]]</f>
        <v>#VALUE!</v>
      </c>
      <c r="M559" s="399"/>
      <c r="N559" s="396"/>
    </row>
    <row r="560" spans="2:14" ht="12.75">
      <c r="B560" s="394" t="str">
        <f>IF(Tabla1[[#This Row],[Código_Actividad]]="","",CONCATENATE(Tabla1[[#This Row],[POA]],".",Tabla1[[#This Row],[SRS]],".",Tabla1[[#This Row],[AREA]],".",Tabla1[[#This Row],[TIPO]]))</f>
        <v/>
      </c>
      <c r="C560" s="394" t="str">
        <f>IF(Tabla1[[#This Row],[Código_Actividad]]="","",'[5]Formulario PPGR1'!#REF!)</f>
        <v/>
      </c>
      <c r="D560" s="394" t="str">
        <f>IF(Tabla1[[#This Row],[Código_Actividad]]="","",'[5]Formulario PPGR1'!#REF!)</f>
        <v/>
      </c>
      <c r="E560" s="394" t="str">
        <f>IF(Tabla1[[#This Row],[Código_Actividad]]="","",'[5]Formulario PPGR1'!#REF!)</f>
        <v/>
      </c>
      <c r="F560" s="394" t="str">
        <f>IF(Tabla1[[#This Row],[Código_Actividad]]="","",'[5]Formulario PPGR1'!#REF!)</f>
        <v/>
      </c>
      <c r="G560" s="395"/>
      <c r="H560" s="396"/>
      <c r="I560" s="397"/>
      <c r="J560" s="395">
        <v>2</v>
      </c>
      <c r="K560" s="398" t="str">
        <f>IFERROR(VLOOKUP(#REF!,#REF!,3,FALSE),"")</f>
        <v/>
      </c>
      <c r="L560" s="398" t="e">
        <f>+Tabla1[[#This Row],[Precio Unitario]]*Tabla1[[#This Row],[Cantidad de Insumos]]</f>
        <v>#VALUE!</v>
      </c>
      <c r="M560" s="399"/>
      <c r="N560" s="396"/>
    </row>
    <row r="561" spans="2:14" ht="12.75">
      <c r="B561" s="394" t="str">
        <f>IF(Tabla1[[#This Row],[Código_Actividad]]="","",CONCATENATE(Tabla1[[#This Row],[POA]],".",Tabla1[[#This Row],[SRS]],".",Tabla1[[#This Row],[AREA]],".",Tabla1[[#This Row],[TIPO]]))</f>
        <v/>
      </c>
      <c r="C561" s="394" t="str">
        <f>IF(Tabla1[[#This Row],[Código_Actividad]]="","",'[5]Formulario PPGR1'!#REF!)</f>
        <v/>
      </c>
      <c r="D561" s="394" t="str">
        <f>IF(Tabla1[[#This Row],[Código_Actividad]]="","",'[5]Formulario PPGR1'!#REF!)</f>
        <v/>
      </c>
      <c r="E561" s="394" t="str">
        <f>IF(Tabla1[[#This Row],[Código_Actividad]]="","",'[5]Formulario PPGR1'!#REF!)</f>
        <v/>
      </c>
      <c r="F561" s="394" t="str">
        <f>IF(Tabla1[[#This Row],[Código_Actividad]]="","",'[5]Formulario PPGR1'!#REF!)</f>
        <v/>
      </c>
      <c r="G561" s="395"/>
      <c r="H561" s="396"/>
      <c r="I561" s="397"/>
      <c r="J561" s="395" t="str">
        <f>IFERROR(VLOOKUP($I561,#REF!,2,FALSE),"")</f>
        <v/>
      </c>
      <c r="K561" s="398" t="str">
        <f>IFERROR(VLOOKUP(#REF!,#REF!,3,FALSE),"")</f>
        <v/>
      </c>
      <c r="L561" s="398" t="e">
        <f>+Tabla1[[#This Row],[Precio Unitario]]*Tabla1[[#This Row],[Cantidad de Insumos]]</f>
        <v>#VALUE!</v>
      </c>
      <c r="M561" s="399"/>
      <c r="N561" s="396"/>
    </row>
    <row r="562" spans="2:14" ht="12.75">
      <c r="B562" s="394" t="str">
        <f>IF(Tabla1[[#This Row],[Código_Actividad]]="","",CONCATENATE(Tabla1[[#This Row],[POA]],".",Tabla1[[#This Row],[SRS]],".",Tabla1[[#This Row],[AREA]],".",Tabla1[[#This Row],[TIPO]]))</f>
        <v/>
      </c>
      <c r="C562" s="394" t="str">
        <f>IF(Tabla1[[#This Row],[Código_Actividad]]="","",'[5]Formulario PPGR1'!#REF!)</f>
        <v/>
      </c>
      <c r="D562" s="394" t="str">
        <f>IF(Tabla1[[#This Row],[Código_Actividad]]="","",'[5]Formulario PPGR1'!#REF!)</f>
        <v/>
      </c>
      <c r="E562" s="394" t="str">
        <f>IF(Tabla1[[#This Row],[Código_Actividad]]="","",'[5]Formulario PPGR1'!#REF!)</f>
        <v/>
      </c>
      <c r="F562" s="394" t="str">
        <f>IF(Tabla1[[#This Row],[Código_Actividad]]="","",'[5]Formulario PPGR1'!#REF!)</f>
        <v/>
      </c>
      <c r="G562" s="395"/>
      <c r="H562" s="396"/>
      <c r="I562" s="397"/>
      <c r="J562" s="395">
        <v>1</v>
      </c>
      <c r="K562" s="398" t="str">
        <f>IFERROR(VLOOKUP(#REF!,#REF!,3,FALSE),"")</f>
        <v/>
      </c>
      <c r="L562" s="398" t="e">
        <f>+Tabla1[[#This Row],[Precio Unitario]]*Tabla1[[#This Row],[Cantidad de Insumos]]</f>
        <v>#VALUE!</v>
      </c>
      <c r="M562" s="399"/>
      <c r="N562" s="396"/>
    </row>
    <row r="563" spans="2:14" ht="12.75">
      <c r="B563" s="394" t="str">
        <f>IF(Tabla1[[#This Row],[Código_Actividad]]="","",CONCATENATE(Tabla1[[#This Row],[POA]],".",Tabla1[[#This Row],[SRS]],".",Tabla1[[#This Row],[AREA]],".",Tabla1[[#This Row],[TIPO]]))</f>
        <v/>
      </c>
      <c r="C563" s="394" t="str">
        <f>IF(Tabla1[[#This Row],[Código_Actividad]]="","",'[5]Formulario PPGR1'!#REF!)</f>
        <v/>
      </c>
      <c r="D563" s="394" t="str">
        <f>IF(Tabla1[[#This Row],[Código_Actividad]]="","",'[5]Formulario PPGR1'!#REF!)</f>
        <v/>
      </c>
      <c r="E563" s="394" t="str">
        <f>IF(Tabla1[[#This Row],[Código_Actividad]]="","",'[5]Formulario PPGR1'!#REF!)</f>
        <v/>
      </c>
      <c r="F563" s="394" t="str">
        <f>IF(Tabla1[[#This Row],[Código_Actividad]]="","",'[5]Formulario PPGR1'!#REF!)</f>
        <v/>
      </c>
      <c r="G563" s="395"/>
      <c r="H563" s="396"/>
      <c r="I563" s="397"/>
      <c r="J563" s="395">
        <v>1</v>
      </c>
      <c r="K563" s="398" t="str">
        <f>IFERROR(VLOOKUP(#REF!,#REF!,3,FALSE),"")</f>
        <v/>
      </c>
      <c r="L563" s="398" t="e">
        <f>+Tabla1[[#This Row],[Precio Unitario]]*Tabla1[[#This Row],[Cantidad de Insumos]]</f>
        <v>#VALUE!</v>
      </c>
      <c r="M563" s="399"/>
      <c r="N563" s="396"/>
    </row>
    <row r="564" spans="2:14" ht="12.75">
      <c r="B564" s="394" t="str">
        <f>IF(Tabla1[[#This Row],[Código_Actividad]]="","",CONCATENATE(Tabla1[[#This Row],[POA]],".",Tabla1[[#This Row],[SRS]],".",Tabla1[[#This Row],[AREA]],".",Tabla1[[#This Row],[TIPO]]))</f>
        <v/>
      </c>
      <c r="C564" s="394" t="str">
        <f>IF(Tabla1[[#This Row],[Código_Actividad]]="","",'[5]Formulario PPGR1'!#REF!)</f>
        <v/>
      </c>
      <c r="D564" s="394" t="str">
        <f>IF(Tabla1[[#This Row],[Código_Actividad]]="","",'[5]Formulario PPGR1'!#REF!)</f>
        <v/>
      </c>
      <c r="E564" s="394" t="str">
        <f>IF(Tabla1[[#This Row],[Código_Actividad]]="","",'[5]Formulario PPGR1'!#REF!)</f>
        <v/>
      </c>
      <c r="F564" s="394" t="str">
        <f>IF(Tabla1[[#This Row],[Código_Actividad]]="","",'[5]Formulario PPGR1'!#REF!)</f>
        <v/>
      </c>
      <c r="G564" s="395"/>
      <c r="H564" s="396"/>
      <c r="I564" s="397"/>
      <c r="J564" s="395">
        <v>1</v>
      </c>
      <c r="K564" s="398" t="str">
        <f>IFERROR(VLOOKUP(#REF!,#REF!,3,FALSE),"")</f>
        <v/>
      </c>
      <c r="L564" s="398" t="e">
        <f>+Tabla1[[#This Row],[Precio Unitario]]*Tabla1[[#This Row],[Cantidad de Insumos]]</f>
        <v>#VALUE!</v>
      </c>
      <c r="M564" s="399"/>
      <c r="N564" s="396"/>
    </row>
    <row r="565" spans="2:14" ht="12.75">
      <c r="B565" s="394" t="str">
        <f>IF(Tabla1[[#This Row],[Código_Actividad]]="","",CONCATENATE(Tabla1[[#This Row],[POA]],".",Tabla1[[#This Row],[SRS]],".",Tabla1[[#This Row],[AREA]],".",Tabla1[[#This Row],[TIPO]]))</f>
        <v/>
      </c>
      <c r="C565" s="394" t="str">
        <f>IF(Tabla1[[#This Row],[Código_Actividad]]="","",'[5]Formulario PPGR1'!#REF!)</f>
        <v/>
      </c>
      <c r="D565" s="394" t="str">
        <f>IF(Tabla1[[#This Row],[Código_Actividad]]="","",'[5]Formulario PPGR1'!#REF!)</f>
        <v/>
      </c>
      <c r="E565" s="394" t="str">
        <f>IF(Tabla1[[#This Row],[Código_Actividad]]="","",'[5]Formulario PPGR1'!#REF!)</f>
        <v/>
      </c>
      <c r="F565" s="394" t="str">
        <f>IF(Tabla1[[#This Row],[Código_Actividad]]="","",'[5]Formulario PPGR1'!#REF!)</f>
        <v/>
      </c>
      <c r="G565" s="395"/>
      <c r="H565" s="396"/>
      <c r="I565" s="397"/>
      <c r="J565" s="395"/>
      <c r="K565" s="398" t="str">
        <f>IFERROR(VLOOKUP(#REF!,#REF!,3,FALSE),"")</f>
        <v/>
      </c>
      <c r="L565" s="398" t="e">
        <f>+Tabla1[[#This Row],[Precio Unitario]]*Tabla1[[#This Row],[Cantidad de Insumos]]</f>
        <v>#VALUE!</v>
      </c>
      <c r="M565" s="399"/>
      <c r="N565" s="396"/>
    </row>
    <row r="566" spans="2:14" ht="12.75">
      <c r="B566" s="394" t="str">
        <f>IF(Tabla1[[#This Row],[Código_Actividad]]="","",CONCATENATE(Tabla1[[#This Row],[POA]],".",Tabla1[[#This Row],[SRS]],".",Tabla1[[#This Row],[AREA]],".",Tabla1[[#This Row],[TIPO]]))</f>
        <v/>
      </c>
      <c r="C566" s="394" t="str">
        <f>IF(Tabla1[[#This Row],[Código_Actividad]]="","",'[5]Formulario PPGR1'!#REF!)</f>
        <v/>
      </c>
      <c r="D566" s="394" t="str">
        <f>IF(Tabla1[[#This Row],[Código_Actividad]]="","",'[5]Formulario PPGR1'!#REF!)</f>
        <v/>
      </c>
      <c r="E566" s="394" t="str">
        <f>IF(Tabla1[[#This Row],[Código_Actividad]]="","",'[5]Formulario PPGR1'!#REF!)</f>
        <v/>
      </c>
      <c r="F566" s="394" t="str">
        <f>IF(Tabla1[[#This Row],[Código_Actividad]]="","",'[5]Formulario PPGR1'!#REF!)</f>
        <v/>
      </c>
      <c r="G566" s="395"/>
      <c r="H566" s="396"/>
      <c r="I566" s="397"/>
      <c r="J566" s="395" t="s">
        <v>1282</v>
      </c>
      <c r="K566" s="398" t="str">
        <f>IFERROR(VLOOKUP(#REF!,#REF!,3,FALSE),"")</f>
        <v/>
      </c>
      <c r="L566" s="398" t="e">
        <f>+Tabla1[[#This Row],[Precio Unitario]]*Tabla1[[#This Row],[Cantidad de Insumos]]</f>
        <v>#VALUE!</v>
      </c>
      <c r="M566" s="399"/>
      <c r="N566" s="396"/>
    </row>
    <row r="567" spans="2:14" ht="12.75">
      <c r="B567" s="394" t="str">
        <f>IF(Tabla1[[#This Row],[Código_Actividad]]="","",CONCATENATE(Tabla1[[#This Row],[POA]],".",Tabla1[[#This Row],[SRS]],".",Tabla1[[#This Row],[AREA]],".",Tabla1[[#This Row],[TIPO]]))</f>
        <v/>
      </c>
      <c r="C567" s="394" t="str">
        <f>IF(Tabla1[[#This Row],[Código_Actividad]]="","",'[5]Formulario PPGR1'!#REF!)</f>
        <v/>
      </c>
      <c r="D567" s="394" t="str">
        <f>IF(Tabla1[[#This Row],[Código_Actividad]]="","",'[5]Formulario PPGR1'!#REF!)</f>
        <v/>
      </c>
      <c r="E567" s="394" t="str">
        <f>IF(Tabla1[[#This Row],[Código_Actividad]]="","",'[5]Formulario PPGR1'!#REF!)</f>
        <v/>
      </c>
      <c r="F567" s="394" t="str">
        <f>IF(Tabla1[[#This Row],[Código_Actividad]]="","",'[5]Formulario PPGR1'!#REF!)</f>
        <v/>
      </c>
      <c r="G567" s="395"/>
      <c r="H567" s="396"/>
      <c r="I567" s="397"/>
      <c r="J567" s="395" t="s">
        <v>1302</v>
      </c>
      <c r="K567" s="398" t="str">
        <f>IFERROR(VLOOKUP(#REF!,#REF!,3,FALSE),"")</f>
        <v/>
      </c>
      <c r="L567" s="398" t="e">
        <f>+Tabla1[[#This Row],[Precio Unitario]]*Tabla1[[#This Row],[Cantidad de Insumos]]</f>
        <v>#VALUE!</v>
      </c>
      <c r="M567" s="399"/>
      <c r="N567" s="396"/>
    </row>
    <row r="568" spans="2:14" ht="12.75">
      <c r="B568" s="394" t="str">
        <f>IF(Tabla1[[#This Row],[Código_Actividad]]="","",CONCATENATE(Tabla1[[#This Row],[POA]],".",Tabla1[[#This Row],[SRS]],".",Tabla1[[#This Row],[AREA]],".",Tabla1[[#This Row],[TIPO]]))</f>
        <v/>
      </c>
      <c r="C568" s="394" t="str">
        <f>IF(Tabla1[[#This Row],[Código_Actividad]]="","",'[5]Formulario PPGR1'!#REF!)</f>
        <v/>
      </c>
      <c r="D568" s="394" t="str">
        <f>IF(Tabla1[[#This Row],[Código_Actividad]]="","",'[5]Formulario PPGR1'!#REF!)</f>
        <v/>
      </c>
      <c r="E568" s="394" t="str">
        <f>IF(Tabla1[[#This Row],[Código_Actividad]]="","",'[5]Formulario PPGR1'!#REF!)</f>
        <v/>
      </c>
      <c r="F568" s="394" t="str">
        <f>IF(Tabla1[[#This Row],[Código_Actividad]]="","",'[5]Formulario PPGR1'!#REF!)</f>
        <v/>
      </c>
      <c r="G568" s="395"/>
      <c r="H568" s="396"/>
      <c r="I568" s="397"/>
      <c r="J568" s="395" t="s">
        <v>1302</v>
      </c>
      <c r="K568" s="398" t="str">
        <f>IFERROR(VLOOKUP(#REF!,#REF!,3,FALSE),"")</f>
        <v/>
      </c>
      <c r="L568" s="398" t="e">
        <f>+Tabla1[[#This Row],[Precio Unitario]]*Tabla1[[#This Row],[Cantidad de Insumos]]</f>
        <v>#VALUE!</v>
      </c>
      <c r="M568" s="399"/>
      <c r="N568" s="396"/>
    </row>
    <row r="569" spans="2:14" ht="12.75">
      <c r="B569" s="394" t="str">
        <f>IF(Tabla1[[#This Row],[Código_Actividad]]="","",CONCATENATE(Tabla1[[#This Row],[POA]],".",Tabla1[[#This Row],[SRS]],".",Tabla1[[#This Row],[AREA]],".",Tabla1[[#This Row],[TIPO]]))</f>
        <v/>
      </c>
      <c r="C569" s="394" t="str">
        <f>IF(Tabla1[[#This Row],[Código_Actividad]]="","",'[5]Formulario PPGR1'!#REF!)</f>
        <v/>
      </c>
      <c r="D569" s="394" t="str">
        <f>IF(Tabla1[[#This Row],[Código_Actividad]]="","",'[5]Formulario PPGR1'!#REF!)</f>
        <v/>
      </c>
      <c r="E569" s="394" t="str">
        <f>IF(Tabla1[[#This Row],[Código_Actividad]]="","",'[5]Formulario PPGR1'!#REF!)</f>
        <v/>
      </c>
      <c r="F569" s="394" t="str">
        <f>IF(Tabla1[[#This Row],[Código_Actividad]]="","",'[5]Formulario PPGR1'!#REF!)</f>
        <v/>
      </c>
      <c r="G569" s="395"/>
      <c r="H569" s="396"/>
      <c r="I569" s="397"/>
      <c r="J569" s="395" t="s">
        <v>1302</v>
      </c>
      <c r="K569" s="398" t="str">
        <f>IFERROR(VLOOKUP(#REF!,#REF!,3,FALSE),"")</f>
        <v/>
      </c>
      <c r="L569" s="398" t="e">
        <f>+Tabla1[[#This Row],[Precio Unitario]]*Tabla1[[#This Row],[Cantidad de Insumos]]</f>
        <v>#VALUE!</v>
      </c>
      <c r="M569" s="399"/>
      <c r="N569" s="396"/>
    </row>
    <row r="570" spans="2:14" ht="12.75">
      <c r="B570" s="394" t="str">
        <f>IF(Tabla1[[#This Row],[Código_Actividad]]="","",CONCATENATE(Tabla1[[#This Row],[POA]],".",Tabla1[[#This Row],[SRS]],".",Tabla1[[#This Row],[AREA]],".",Tabla1[[#This Row],[TIPO]]))</f>
        <v/>
      </c>
      <c r="C570" s="394" t="str">
        <f>IF(Tabla1[[#This Row],[Código_Actividad]]="","",'[5]Formulario PPGR1'!#REF!)</f>
        <v/>
      </c>
      <c r="D570" s="394" t="str">
        <f>IF(Tabla1[[#This Row],[Código_Actividad]]="","",'[5]Formulario PPGR1'!#REF!)</f>
        <v/>
      </c>
      <c r="E570" s="394" t="str">
        <f>IF(Tabla1[[#This Row],[Código_Actividad]]="","",'[5]Formulario PPGR1'!#REF!)</f>
        <v/>
      </c>
      <c r="F570" s="394" t="str">
        <f>IF(Tabla1[[#This Row],[Código_Actividad]]="","",'[5]Formulario PPGR1'!#REF!)</f>
        <v/>
      </c>
      <c r="G570" s="395"/>
      <c r="H570" s="396"/>
      <c r="I570" s="397"/>
      <c r="J570" s="395">
        <v>1</v>
      </c>
      <c r="K570" s="398" t="str">
        <f>IFERROR(VLOOKUP(#REF!,#REF!,3,FALSE),"")</f>
        <v/>
      </c>
      <c r="L570" s="398" t="e">
        <f>+Tabla1[[#This Row],[Precio Unitario]]*Tabla1[[#This Row],[Cantidad de Insumos]]</f>
        <v>#VALUE!</v>
      </c>
      <c r="M570" s="399"/>
      <c r="N570" s="396"/>
    </row>
    <row r="571" spans="2:14" ht="12.75">
      <c r="B571" s="394" t="str">
        <f>IF(Tabla1[[#This Row],[Código_Actividad]]="","",CONCATENATE(Tabla1[[#This Row],[POA]],".",Tabla1[[#This Row],[SRS]],".",Tabla1[[#This Row],[AREA]],".",Tabla1[[#This Row],[TIPO]]))</f>
        <v/>
      </c>
      <c r="C571" s="394" t="str">
        <f>IF(Tabla1[[#This Row],[Código_Actividad]]="","",'[5]Formulario PPGR1'!#REF!)</f>
        <v/>
      </c>
      <c r="D571" s="394" t="str">
        <f>IF(Tabla1[[#This Row],[Código_Actividad]]="","",'[5]Formulario PPGR1'!#REF!)</f>
        <v/>
      </c>
      <c r="E571" s="394" t="str">
        <f>IF(Tabla1[[#This Row],[Código_Actividad]]="","",'[5]Formulario PPGR1'!#REF!)</f>
        <v/>
      </c>
      <c r="F571" s="394" t="str">
        <f>IF(Tabla1[[#This Row],[Código_Actividad]]="","",'[5]Formulario PPGR1'!#REF!)</f>
        <v/>
      </c>
      <c r="G571" s="395"/>
      <c r="H571" s="396"/>
      <c r="I571" s="397"/>
      <c r="J571" s="395" t="s">
        <v>1302</v>
      </c>
      <c r="K571" s="398" t="str">
        <f>IFERROR(VLOOKUP(#REF!,#REF!,3,FALSE),"")</f>
        <v/>
      </c>
      <c r="L571" s="398" t="e">
        <f>+Tabla1[[#This Row],[Precio Unitario]]*Tabla1[[#This Row],[Cantidad de Insumos]]</f>
        <v>#VALUE!</v>
      </c>
      <c r="M571" s="399"/>
      <c r="N571" s="396"/>
    </row>
    <row r="572" spans="2:14" ht="12.75">
      <c r="B572" s="394" t="str">
        <f>IF(Tabla1[[#This Row],[Código_Actividad]]="","",CONCATENATE(Tabla1[[#This Row],[POA]],".",Tabla1[[#This Row],[SRS]],".",Tabla1[[#This Row],[AREA]],".",Tabla1[[#This Row],[TIPO]]))</f>
        <v/>
      </c>
      <c r="C572" s="394" t="str">
        <f>IF(Tabla1[[#This Row],[Código_Actividad]]="","",'[5]Formulario PPGR1'!#REF!)</f>
        <v/>
      </c>
      <c r="D572" s="394" t="str">
        <f>IF(Tabla1[[#This Row],[Código_Actividad]]="","",'[5]Formulario PPGR1'!#REF!)</f>
        <v/>
      </c>
      <c r="E572" s="394" t="str">
        <f>IF(Tabla1[[#This Row],[Código_Actividad]]="","",'[5]Formulario PPGR1'!#REF!)</f>
        <v/>
      </c>
      <c r="F572" s="394" t="str">
        <f>IF(Tabla1[[#This Row],[Código_Actividad]]="","",'[5]Formulario PPGR1'!#REF!)</f>
        <v/>
      </c>
      <c r="G572" s="395"/>
      <c r="H572" s="396" t="s">
        <v>1303</v>
      </c>
      <c r="I572" s="397" t="s">
        <v>1304</v>
      </c>
      <c r="J572" s="395">
        <v>12</v>
      </c>
      <c r="K572" s="398" t="str">
        <f>IFERROR(VLOOKUP(#REF!,#REF!,3,FALSE),"")</f>
        <v/>
      </c>
      <c r="L572" s="398" t="e">
        <f>+Tabla1[[#This Row],[Precio Unitario]]*Tabla1[[#This Row],[Cantidad de Insumos]]</f>
        <v>#VALUE!</v>
      </c>
      <c r="M572" s="399"/>
      <c r="N572" s="396"/>
    </row>
    <row r="573" spans="2:14" ht="12.75">
      <c r="B573" s="394" t="str">
        <f>IF(Tabla1[[#This Row],[Código_Actividad]]="","",CONCATENATE(Tabla1[[#This Row],[POA]],".",Tabla1[[#This Row],[SRS]],".",Tabla1[[#This Row],[AREA]],".",Tabla1[[#This Row],[TIPO]]))</f>
        <v/>
      </c>
      <c r="C573" s="394" t="str">
        <f>IF(Tabla1[[#This Row],[Código_Actividad]]="","",'[5]Formulario PPGR1'!#REF!)</f>
        <v/>
      </c>
      <c r="D573" s="394" t="str">
        <f>IF(Tabla1[[#This Row],[Código_Actividad]]="","",'[5]Formulario PPGR1'!#REF!)</f>
        <v/>
      </c>
      <c r="E573" s="394" t="str">
        <f>IF(Tabla1[[#This Row],[Código_Actividad]]="","",'[5]Formulario PPGR1'!#REF!)</f>
        <v/>
      </c>
      <c r="F573" s="394" t="str">
        <f>IF(Tabla1[[#This Row],[Código_Actividad]]="","",'[5]Formulario PPGR1'!#REF!)</f>
        <v/>
      </c>
      <c r="G573" s="395"/>
      <c r="H573" s="396" t="s">
        <v>1303</v>
      </c>
      <c r="I573" s="397" t="s">
        <v>1489</v>
      </c>
      <c r="J573" s="395">
        <v>12</v>
      </c>
      <c r="K573" s="398" t="str">
        <f>IFERROR(VLOOKUP(#REF!,#REF!,3,FALSE),"")</f>
        <v/>
      </c>
      <c r="L573" s="398" t="e">
        <f>+Tabla1[[#This Row],[Precio Unitario]]*Tabla1[[#This Row],[Cantidad de Insumos]]</f>
        <v>#VALUE!</v>
      </c>
      <c r="M573" s="399"/>
      <c r="N573" s="396"/>
    </row>
    <row r="574" spans="2:14" ht="12.75">
      <c r="B574" s="394" t="str">
        <f>IF(Tabla1[[#This Row],[Código_Actividad]]="","",CONCATENATE(Tabla1[[#This Row],[POA]],".",Tabla1[[#This Row],[SRS]],".",Tabla1[[#This Row],[AREA]],".",Tabla1[[#This Row],[TIPO]]))</f>
        <v/>
      </c>
      <c r="C574" s="394" t="str">
        <f>IF(Tabla1[[#This Row],[Código_Actividad]]="","",'[5]Formulario PPGR1'!#REF!)</f>
        <v/>
      </c>
      <c r="D574" s="394" t="str">
        <f>IF(Tabla1[[#This Row],[Código_Actividad]]="","",'[5]Formulario PPGR1'!#REF!)</f>
        <v/>
      </c>
      <c r="E574" s="394" t="str">
        <f>IF(Tabla1[[#This Row],[Código_Actividad]]="","",'[5]Formulario PPGR1'!#REF!)</f>
        <v/>
      </c>
      <c r="F574" s="394" t="str">
        <f>IF(Tabla1[[#This Row],[Código_Actividad]]="","",'[5]Formulario PPGR1'!#REF!)</f>
        <v/>
      </c>
      <c r="G574" s="395"/>
      <c r="H574" s="396" t="s">
        <v>1303</v>
      </c>
      <c r="I574" s="397" t="s">
        <v>1490</v>
      </c>
      <c r="J574" s="395">
        <v>12</v>
      </c>
      <c r="K574" s="398" t="str">
        <f>IFERROR(VLOOKUP(#REF!,#REF!,3,FALSE),"")</f>
        <v/>
      </c>
      <c r="L574" s="398" t="e">
        <f>+Tabla1[[#This Row],[Precio Unitario]]*Tabla1[[#This Row],[Cantidad de Insumos]]</f>
        <v>#VALUE!</v>
      </c>
      <c r="M574" s="399"/>
      <c r="N574" s="396"/>
    </row>
    <row r="575" spans="2:14" ht="12.75">
      <c r="B575" s="394" t="str">
        <f>IF(Tabla1[[#This Row],[Código_Actividad]]="","",CONCATENATE(Tabla1[[#This Row],[POA]],".",Tabla1[[#This Row],[SRS]],".",Tabla1[[#This Row],[AREA]],".",Tabla1[[#This Row],[TIPO]]))</f>
        <v/>
      </c>
      <c r="C575" s="394" t="str">
        <f>IF(Tabla1[[#This Row],[Código_Actividad]]="","",'[5]Formulario PPGR1'!#REF!)</f>
        <v/>
      </c>
      <c r="D575" s="394" t="str">
        <f>IF(Tabla1[[#This Row],[Código_Actividad]]="","",'[5]Formulario PPGR1'!#REF!)</f>
        <v/>
      </c>
      <c r="E575" s="394" t="str">
        <f>IF(Tabla1[[#This Row],[Código_Actividad]]="","",'[5]Formulario PPGR1'!#REF!)</f>
        <v/>
      </c>
      <c r="F575" s="394" t="str">
        <f>IF(Tabla1[[#This Row],[Código_Actividad]]="","",'[5]Formulario PPGR1'!#REF!)</f>
        <v/>
      </c>
      <c r="G575" s="395"/>
      <c r="H575" s="396" t="s">
        <v>1303</v>
      </c>
      <c r="I575" s="397" t="s">
        <v>1491</v>
      </c>
      <c r="J575" s="395">
        <v>12</v>
      </c>
      <c r="K575" s="398" t="str">
        <f>IFERROR(VLOOKUP(#REF!,#REF!,3,FALSE),"")</f>
        <v/>
      </c>
      <c r="L575" s="398" t="e">
        <f>+Tabla1[[#This Row],[Precio Unitario]]*Tabla1[[#This Row],[Cantidad de Insumos]]</f>
        <v>#VALUE!</v>
      </c>
      <c r="M575" s="399"/>
      <c r="N575" s="396"/>
    </row>
    <row r="576" spans="2:14" ht="12.75">
      <c r="B576" s="394" t="str">
        <f>IF(Tabla1[[#This Row],[Código_Actividad]]="","",CONCATENATE(Tabla1[[#This Row],[POA]],".",Tabla1[[#This Row],[SRS]],".",Tabla1[[#This Row],[AREA]],".",Tabla1[[#This Row],[TIPO]]))</f>
        <v/>
      </c>
      <c r="C576" s="394" t="str">
        <f>IF(Tabla1[[#This Row],[Código_Actividad]]="","",'[5]Formulario PPGR1'!#REF!)</f>
        <v/>
      </c>
      <c r="D576" s="394" t="str">
        <f>IF(Tabla1[[#This Row],[Código_Actividad]]="","",'[5]Formulario PPGR1'!#REF!)</f>
        <v/>
      </c>
      <c r="E576" s="394" t="str">
        <f>IF(Tabla1[[#This Row],[Código_Actividad]]="","",'[5]Formulario PPGR1'!#REF!)</f>
        <v/>
      </c>
      <c r="F576" s="394" t="str">
        <f>IF(Tabla1[[#This Row],[Código_Actividad]]="","",'[5]Formulario PPGR1'!#REF!)</f>
        <v/>
      </c>
      <c r="G576" s="395"/>
      <c r="H576" s="396" t="s">
        <v>1303</v>
      </c>
      <c r="I576" s="397" t="s">
        <v>1305</v>
      </c>
      <c r="J576" s="395">
        <v>12</v>
      </c>
      <c r="K576" s="398" t="str">
        <f>IFERROR(VLOOKUP(#REF!,#REF!,3,FALSE),"")</f>
        <v/>
      </c>
      <c r="L576" s="398" t="e">
        <f>+Tabla1[[#This Row],[Precio Unitario]]*Tabla1[[#This Row],[Cantidad de Insumos]]</f>
        <v>#VALUE!</v>
      </c>
      <c r="M576" s="399"/>
      <c r="N576" s="396"/>
    </row>
    <row r="577" spans="2:14" ht="12.75">
      <c r="B577" s="394" t="str">
        <f>IF(Tabla1[[#This Row],[Código_Actividad]]="","",CONCATENATE(Tabla1[[#This Row],[POA]],".",Tabla1[[#This Row],[SRS]],".",Tabla1[[#This Row],[AREA]],".",Tabla1[[#This Row],[TIPO]]))</f>
        <v/>
      </c>
      <c r="C577" s="394" t="str">
        <f>IF(Tabla1[[#This Row],[Código_Actividad]]="","",'[5]Formulario PPGR1'!#REF!)</f>
        <v/>
      </c>
      <c r="D577" s="394" t="str">
        <f>IF(Tabla1[[#This Row],[Código_Actividad]]="","",'[5]Formulario PPGR1'!#REF!)</f>
        <v/>
      </c>
      <c r="E577" s="394" t="str">
        <f>IF(Tabla1[[#This Row],[Código_Actividad]]="","",'[5]Formulario PPGR1'!#REF!)</f>
        <v/>
      </c>
      <c r="F577" s="394" t="str">
        <f>IF(Tabla1[[#This Row],[Código_Actividad]]="","",'[5]Formulario PPGR1'!#REF!)</f>
        <v/>
      </c>
      <c r="G577" s="395"/>
      <c r="H577" s="396" t="s">
        <v>1303</v>
      </c>
      <c r="I577" s="397" t="s">
        <v>1306</v>
      </c>
      <c r="J577" s="395">
        <v>12</v>
      </c>
      <c r="K577" s="398" t="str">
        <f>IFERROR(VLOOKUP(#REF!,#REF!,3,FALSE),"")</f>
        <v/>
      </c>
      <c r="L577" s="398" t="e">
        <f>+Tabla1[[#This Row],[Precio Unitario]]*Tabla1[[#This Row],[Cantidad de Insumos]]</f>
        <v>#VALUE!</v>
      </c>
      <c r="M577" s="399"/>
      <c r="N577" s="396"/>
    </row>
    <row r="578" spans="2:14" ht="12.75">
      <c r="B578" s="394" t="str">
        <f>IF(Tabla1[[#This Row],[Código_Actividad]]="","",CONCATENATE(Tabla1[[#This Row],[POA]],".",Tabla1[[#This Row],[SRS]],".",Tabla1[[#This Row],[AREA]],".",Tabla1[[#This Row],[TIPO]]))</f>
        <v/>
      </c>
      <c r="C578" s="394" t="str">
        <f>IF(Tabla1[[#This Row],[Código_Actividad]]="","",'[5]Formulario PPGR1'!#REF!)</f>
        <v/>
      </c>
      <c r="D578" s="394" t="str">
        <f>IF(Tabla1[[#This Row],[Código_Actividad]]="","",'[5]Formulario PPGR1'!#REF!)</f>
        <v/>
      </c>
      <c r="E578" s="394" t="str">
        <f>IF(Tabla1[[#This Row],[Código_Actividad]]="","",'[5]Formulario PPGR1'!#REF!)</f>
        <v/>
      </c>
      <c r="F578" s="394" t="str">
        <f>IF(Tabla1[[#This Row],[Código_Actividad]]="","",'[5]Formulario PPGR1'!#REF!)</f>
        <v/>
      </c>
      <c r="G578" s="395"/>
      <c r="H578" s="396" t="s">
        <v>1286</v>
      </c>
      <c r="I578" s="397" t="s">
        <v>1292</v>
      </c>
      <c r="J578" s="395">
        <v>1</v>
      </c>
      <c r="K578" s="398" t="str">
        <f>IFERROR(VLOOKUP(#REF!,#REF!,3,FALSE),"")</f>
        <v/>
      </c>
      <c r="L578" s="398" t="e">
        <f>+Tabla1[[#This Row],[Precio Unitario]]*Tabla1[[#This Row],[Cantidad de Insumos]]</f>
        <v>#VALUE!</v>
      </c>
      <c r="M578" s="399"/>
      <c r="N578" s="396"/>
    </row>
    <row r="579" spans="2:14" ht="12.75">
      <c r="B579" s="394" t="str">
        <f>IF(Tabla1[[#This Row],[Código_Actividad]]="","",CONCATENATE(Tabla1[[#This Row],[POA]],".",Tabla1[[#This Row],[SRS]],".",Tabla1[[#This Row],[AREA]],".",Tabla1[[#This Row],[TIPO]]))</f>
        <v/>
      </c>
      <c r="C579" s="394" t="str">
        <f>IF(Tabla1[[#This Row],[Código_Actividad]]="","",'[5]Formulario PPGR1'!#REF!)</f>
        <v/>
      </c>
      <c r="D579" s="394" t="str">
        <f>IF(Tabla1[[#This Row],[Código_Actividad]]="","",'[5]Formulario PPGR1'!#REF!)</f>
        <v/>
      </c>
      <c r="E579" s="394" t="str">
        <f>IF(Tabla1[[#This Row],[Código_Actividad]]="","",'[5]Formulario PPGR1'!#REF!)</f>
        <v/>
      </c>
      <c r="F579" s="394" t="str">
        <f>IF(Tabla1[[#This Row],[Código_Actividad]]="","",'[5]Formulario PPGR1'!#REF!)</f>
        <v/>
      </c>
      <c r="G579" s="395"/>
      <c r="H579" s="396" t="s">
        <v>1492</v>
      </c>
      <c r="I579" s="397" t="s">
        <v>1493</v>
      </c>
      <c r="J579" s="395">
        <v>1</v>
      </c>
      <c r="K579" s="398" t="str">
        <f>IFERROR(VLOOKUP(#REF!,#REF!,3,FALSE),"")</f>
        <v/>
      </c>
      <c r="L579" s="398" t="e">
        <f>+Tabla1[[#This Row],[Precio Unitario]]*Tabla1[[#This Row],[Cantidad de Insumos]]</f>
        <v>#VALUE!</v>
      </c>
      <c r="M579" s="399"/>
      <c r="N579" s="396"/>
    </row>
    <row r="580" spans="2:14" ht="12.75">
      <c r="B580" s="394" t="str">
        <f>IF(Tabla1[[#This Row],[Código_Actividad]]="","",CONCATENATE(Tabla1[[#This Row],[POA]],".",Tabla1[[#This Row],[SRS]],".",Tabla1[[#This Row],[AREA]],".",Tabla1[[#This Row],[TIPO]]))</f>
        <v/>
      </c>
      <c r="C580" s="394" t="str">
        <f>IF(Tabla1[[#This Row],[Código_Actividad]]="","",'[5]Formulario PPGR1'!#REF!)</f>
        <v/>
      </c>
      <c r="D580" s="394" t="str">
        <f>IF(Tabla1[[#This Row],[Código_Actividad]]="","",'[5]Formulario PPGR1'!#REF!)</f>
        <v/>
      </c>
      <c r="E580" s="394" t="str">
        <f>IF(Tabla1[[#This Row],[Código_Actividad]]="","",'[5]Formulario PPGR1'!#REF!)</f>
        <v/>
      </c>
      <c r="F580" s="394" t="str">
        <f>IF(Tabla1[[#This Row],[Código_Actividad]]="","",'[5]Formulario PPGR1'!#REF!)</f>
        <v/>
      </c>
      <c r="G580" s="395"/>
      <c r="H580" s="396" t="s">
        <v>1299</v>
      </c>
      <c r="I580" s="397"/>
      <c r="J580" s="395"/>
      <c r="K580" s="398" t="str">
        <f>IFERROR(VLOOKUP(#REF!,#REF!,3,FALSE),"")</f>
        <v/>
      </c>
      <c r="L580" s="398" t="e">
        <f>+Tabla1[[#This Row],[Precio Unitario]]*Tabla1[[#This Row],[Cantidad de Insumos]]</f>
        <v>#VALUE!</v>
      </c>
      <c r="M580" s="399"/>
      <c r="N580" s="396"/>
    </row>
    <row r="581" spans="2:14" ht="12.75">
      <c r="B581" s="394" t="str">
        <f>IF(Tabla1[[#This Row],[Código_Actividad]]="","",CONCATENATE(Tabla1[[#This Row],[POA]],".",Tabla1[[#This Row],[SRS]],".",Tabla1[[#This Row],[AREA]],".",Tabla1[[#This Row],[TIPO]]))</f>
        <v/>
      </c>
      <c r="C581" s="394" t="str">
        <f>IF(Tabla1[[#This Row],[Código_Actividad]]="","",'[5]Formulario PPGR1'!#REF!)</f>
        <v/>
      </c>
      <c r="D581" s="394" t="str">
        <f>IF(Tabla1[[#This Row],[Código_Actividad]]="","",'[5]Formulario PPGR1'!#REF!)</f>
        <v/>
      </c>
      <c r="E581" s="394" t="str">
        <f>IF(Tabla1[[#This Row],[Código_Actividad]]="","",'[5]Formulario PPGR1'!#REF!)</f>
        <v/>
      </c>
      <c r="F581" s="394" t="str">
        <f>IF(Tabla1[[#This Row],[Código_Actividad]]="","",'[5]Formulario PPGR1'!#REF!)</f>
        <v/>
      </c>
      <c r="G581" s="395"/>
      <c r="H581" s="396" t="s">
        <v>1296</v>
      </c>
      <c r="I581" s="397" t="s">
        <v>1296</v>
      </c>
      <c r="J581" s="395">
        <v>2</v>
      </c>
      <c r="K581" s="398" t="str">
        <f>IFERROR(VLOOKUP(#REF!,#REF!,3,FALSE),"")</f>
        <v/>
      </c>
      <c r="L581" s="398" t="e">
        <f>+Tabla1[[#This Row],[Precio Unitario]]*Tabla1[[#This Row],[Cantidad de Insumos]]</f>
        <v>#VALUE!</v>
      </c>
      <c r="M581" s="399"/>
      <c r="N581" s="396"/>
    </row>
    <row r="582" spans="2:14" ht="12.75">
      <c r="B582" s="394" t="str">
        <f>IF(Tabla1[[#This Row],[Código_Actividad]]="","",CONCATENATE(Tabla1[[#This Row],[POA]],".",Tabla1[[#This Row],[SRS]],".",Tabla1[[#This Row],[AREA]],".",Tabla1[[#This Row],[TIPO]]))</f>
        <v/>
      </c>
      <c r="C582" s="394" t="str">
        <f>IF(Tabla1[[#This Row],[Código_Actividad]]="","",'[5]Formulario PPGR1'!#REF!)</f>
        <v/>
      </c>
      <c r="D582" s="394" t="str">
        <f>IF(Tabla1[[#This Row],[Código_Actividad]]="","",'[5]Formulario PPGR1'!#REF!)</f>
        <v/>
      </c>
      <c r="E582" s="394" t="str">
        <f>IF(Tabla1[[#This Row],[Código_Actividad]]="","",'[5]Formulario PPGR1'!#REF!)</f>
        <v/>
      </c>
      <c r="F582" s="394" t="str">
        <f>IF(Tabla1[[#This Row],[Código_Actividad]]="","",'[5]Formulario PPGR1'!#REF!)</f>
        <v/>
      </c>
      <c r="G582" s="395"/>
      <c r="H582" s="396" t="s">
        <v>1286</v>
      </c>
      <c r="I582" s="397" t="s">
        <v>1286</v>
      </c>
      <c r="J582" s="395">
        <v>2</v>
      </c>
      <c r="K582" s="398" t="str">
        <f>IFERROR(VLOOKUP(#REF!,#REF!,3,FALSE),"")</f>
        <v/>
      </c>
      <c r="L582" s="398" t="e">
        <f>+Tabla1[[#This Row],[Precio Unitario]]*Tabla1[[#This Row],[Cantidad de Insumos]]</f>
        <v>#VALUE!</v>
      </c>
      <c r="M582" s="399"/>
      <c r="N582" s="396"/>
    </row>
    <row r="583" spans="2:14" ht="12.75">
      <c r="B583" s="394" t="str">
        <f>IF(Tabla1[[#This Row],[Código_Actividad]]="","",CONCATENATE(Tabla1[[#This Row],[POA]],".",Tabla1[[#This Row],[SRS]],".",Tabla1[[#This Row],[AREA]],".",Tabla1[[#This Row],[TIPO]]))</f>
        <v/>
      </c>
      <c r="C583" s="394" t="str">
        <f>IF(Tabla1[[#This Row],[Código_Actividad]]="","",'[5]Formulario PPGR1'!#REF!)</f>
        <v/>
      </c>
      <c r="D583" s="394" t="str">
        <f>IF(Tabla1[[#This Row],[Código_Actividad]]="","",'[5]Formulario PPGR1'!#REF!)</f>
        <v/>
      </c>
      <c r="E583" s="394" t="str">
        <f>IF(Tabla1[[#This Row],[Código_Actividad]]="","",'[5]Formulario PPGR1'!#REF!)</f>
        <v/>
      </c>
      <c r="F583" s="394" t="str">
        <f>IF(Tabla1[[#This Row],[Código_Actividad]]="","",'[5]Formulario PPGR1'!#REF!)</f>
        <v/>
      </c>
      <c r="G583" s="395"/>
      <c r="H583" s="396" t="s">
        <v>1307</v>
      </c>
      <c r="I583" s="397" t="s">
        <v>1307</v>
      </c>
      <c r="J583" s="395">
        <v>2</v>
      </c>
      <c r="K583" s="398" t="str">
        <f>IFERROR(VLOOKUP(#REF!,#REF!,3,FALSE),"")</f>
        <v/>
      </c>
      <c r="L583" s="398" t="e">
        <f>+Tabla1[[#This Row],[Precio Unitario]]*Tabla1[[#This Row],[Cantidad de Insumos]]</f>
        <v>#VALUE!</v>
      </c>
      <c r="M583" s="399"/>
      <c r="N583" s="396"/>
    </row>
    <row r="584" spans="2:14" ht="12.75">
      <c r="B584" s="394" t="str">
        <f>IF(Tabla1[[#This Row],[Código_Actividad]]="","",CONCATENATE(Tabla1[[#This Row],[POA]],".",Tabla1[[#This Row],[SRS]],".",Tabla1[[#This Row],[AREA]],".",Tabla1[[#This Row],[TIPO]]))</f>
        <v/>
      </c>
      <c r="C584" s="394" t="str">
        <f>IF(Tabla1[[#This Row],[Código_Actividad]]="","",'[5]Formulario PPGR1'!#REF!)</f>
        <v/>
      </c>
      <c r="D584" s="394" t="str">
        <f>IF(Tabla1[[#This Row],[Código_Actividad]]="","",'[5]Formulario PPGR1'!#REF!)</f>
        <v/>
      </c>
      <c r="E584" s="394" t="str">
        <f>IF(Tabla1[[#This Row],[Código_Actividad]]="","",'[5]Formulario PPGR1'!#REF!)</f>
        <v/>
      </c>
      <c r="F584" s="394" t="str">
        <f>IF(Tabla1[[#This Row],[Código_Actividad]]="","",'[5]Formulario PPGR1'!#REF!)</f>
        <v/>
      </c>
      <c r="G584" s="395"/>
      <c r="H584" s="396" t="s">
        <v>1288</v>
      </c>
      <c r="I584" s="397" t="s">
        <v>1288</v>
      </c>
      <c r="J584" s="395">
        <v>1</v>
      </c>
      <c r="K584" s="398" t="str">
        <f>IFERROR(VLOOKUP(#REF!,#REF!,3,FALSE),"")</f>
        <v/>
      </c>
      <c r="L584" s="398" t="e">
        <f>+Tabla1[[#This Row],[Precio Unitario]]*Tabla1[[#This Row],[Cantidad de Insumos]]</f>
        <v>#VALUE!</v>
      </c>
      <c r="M584" s="399"/>
      <c r="N584" s="396"/>
    </row>
    <row r="585" spans="2:14" ht="12.75">
      <c r="B585" s="394" t="str">
        <f>IF(Tabla1[[#This Row],[Código_Actividad]]="","",CONCATENATE(Tabla1[[#This Row],[POA]],".",Tabla1[[#This Row],[SRS]],".",Tabla1[[#This Row],[AREA]],".",Tabla1[[#This Row],[TIPO]]))</f>
        <v/>
      </c>
      <c r="C585" s="394" t="str">
        <f>IF(Tabla1[[#This Row],[Código_Actividad]]="","",'[5]Formulario PPGR1'!#REF!)</f>
        <v/>
      </c>
      <c r="D585" s="394" t="str">
        <f>IF(Tabla1[[#This Row],[Código_Actividad]]="","",'[5]Formulario PPGR1'!#REF!)</f>
        <v/>
      </c>
      <c r="E585" s="394" t="str">
        <f>IF(Tabla1[[#This Row],[Código_Actividad]]="","",'[5]Formulario PPGR1'!#REF!)</f>
        <v/>
      </c>
      <c r="F585" s="394" t="str">
        <f>IF(Tabla1[[#This Row],[Código_Actividad]]="","",'[5]Formulario PPGR1'!#REF!)</f>
        <v/>
      </c>
      <c r="G585" s="395"/>
      <c r="H585" s="396" t="s">
        <v>1308</v>
      </c>
      <c r="I585" s="397" t="s">
        <v>1300</v>
      </c>
      <c r="J585" s="395">
        <v>3</v>
      </c>
      <c r="K585" s="398" t="str">
        <f>IFERROR(VLOOKUP(#REF!,#REF!,3,FALSE),"")</f>
        <v/>
      </c>
      <c r="L585" s="398" t="e">
        <f>+Tabla1[[#This Row],[Precio Unitario]]*Tabla1[[#This Row],[Cantidad de Insumos]]</f>
        <v>#VALUE!</v>
      </c>
      <c r="M585" s="399"/>
      <c r="N585" s="396"/>
    </row>
    <row r="586" spans="2:14" ht="12.75">
      <c r="B586" s="394" t="str">
        <f>IF(Tabla1[[#This Row],[Código_Actividad]]="","",CONCATENATE(Tabla1[[#This Row],[POA]],".",Tabla1[[#This Row],[SRS]],".",Tabla1[[#This Row],[AREA]],".",Tabla1[[#This Row],[TIPO]]))</f>
        <v/>
      </c>
      <c r="C586" s="394" t="str">
        <f>IF(Tabla1[[#This Row],[Código_Actividad]]="","",'[5]Formulario PPGR1'!#REF!)</f>
        <v/>
      </c>
      <c r="D586" s="394" t="str">
        <f>IF(Tabla1[[#This Row],[Código_Actividad]]="","",'[5]Formulario PPGR1'!#REF!)</f>
        <v/>
      </c>
      <c r="E586" s="394" t="str">
        <f>IF(Tabla1[[#This Row],[Código_Actividad]]="","",'[5]Formulario PPGR1'!#REF!)</f>
        <v/>
      </c>
      <c r="F586" s="394" t="str">
        <f>IF(Tabla1[[#This Row],[Código_Actividad]]="","",'[5]Formulario PPGR1'!#REF!)</f>
        <v/>
      </c>
      <c r="G586" s="395"/>
      <c r="H586" s="396" t="s">
        <v>1492</v>
      </c>
      <c r="I586" s="397" t="s">
        <v>1492</v>
      </c>
      <c r="J586" s="395">
        <v>2</v>
      </c>
      <c r="K586" s="398" t="str">
        <f>IFERROR(VLOOKUP(#REF!,#REF!,3,FALSE),"")</f>
        <v/>
      </c>
      <c r="L586" s="398" t="e">
        <f>+Tabla1[[#This Row],[Precio Unitario]]*Tabla1[[#This Row],[Cantidad de Insumos]]</f>
        <v>#VALUE!</v>
      </c>
      <c r="M586" s="399"/>
      <c r="N586" s="396"/>
    </row>
    <row r="587" spans="2:14" ht="12.75">
      <c r="B587" s="394" t="str">
        <f>IF(Tabla1[[#This Row],[Código_Actividad]]="","",CONCATENATE(Tabla1[[#This Row],[POA]],".",Tabla1[[#This Row],[SRS]],".",Tabla1[[#This Row],[AREA]],".",Tabla1[[#This Row],[TIPO]]))</f>
        <v/>
      </c>
      <c r="C587" s="394" t="str">
        <f>IF(Tabla1[[#This Row],[Código_Actividad]]="","",'[5]Formulario PPGR1'!#REF!)</f>
        <v/>
      </c>
      <c r="D587" s="394" t="str">
        <f>IF(Tabla1[[#This Row],[Código_Actividad]]="","",'[5]Formulario PPGR1'!#REF!)</f>
        <v/>
      </c>
      <c r="E587" s="394" t="str">
        <f>IF(Tabla1[[#This Row],[Código_Actividad]]="","",'[5]Formulario PPGR1'!#REF!)</f>
        <v/>
      </c>
      <c r="F587" s="394" t="str">
        <f>IF(Tabla1[[#This Row],[Código_Actividad]]="","",'[5]Formulario PPGR1'!#REF!)</f>
        <v/>
      </c>
      <c r="G587" s="395"/>
      <c r="H587" s="396" t="s">
        <v>1301</v>
      </c>
      <c r="I587" s="397" t="s">
        <v>1309</v>
      </c>
      <c r="J587" s="395">
        <v>2</v>
      </c>
      <c r="K587" s="398" t="str">
        <f>IFERROR(VLOOKUP(#REF!,#REF!,3,FALSE),"")</f>
        <v/>
      </c>
      <c r="L587" s="398" t="e">
        <f>+Tabla1[[#This Row],[Precio Unitario]]*Tabla1[[#This Row],[Cantidad de Insumos]]</f>
        <v>#VALUE!</v>
      </c>
      <c r="M587" s="399"/>
      <c r="N587" s="396"/>
    </row>
    <row r="588" spans="2:14" ht="12.75">
      <c r="B588" s="394" t="str">
        <f>IF(Tabla1[[#This Row],[Código_Actividad]]="","",CONCATENATE(Tabla1[[#This Row],[POA]],".",Tabla1[[#This Row],[SRS]],".",Tabla1[[#This Row],[AREA]],".",Tabla1[[#This Row],[TIPO]]))</f>
        <v/>
      </c>
      <c r="C588" s="394" t="str">
        <f>IF(Tabla1[[#This Row],[Código_Actividad]]="","",'[5]Formulario PPGR1'!#REF!)</f>
        <v/>
      </c>
      <c r="D588" s="394" t="str">
        <f>IF(Tabla1[[#This Row],[Código_Actividad]]="","",'[5]Formulario PPGR1'!#REF!)</f>
        <v/>
      </c>
      <c r="E588" s="394" t="str">
        <f>IF(Tabla1[[#This Row],[Código_Actividad]]="","",'[5]Formulario PPGR1'!#REF!)</f>
        <v/>
      </c>
      <c r="F588" s="394" t="str">
        <f>IF(Tabla1[[#This Row],[Código_Actividad]]="","",'[5]Formulario PPGR1'!#REF!)</f>
        <v/>
      </c>
      <c r="G588" s="395"/>
      <c r="H588" s="396" t="s">
        <v>1301</v>
      </c>
      <c r="I588" s="397" t="s">
        <v>1287</v>
      </c>
      <c r="J588" s="395">
        <v>2</v>
      </c>
      <c r="K588" s="398" t="str">
        <f>IFERROR(VLOOKUP(#REF!,#REF!,3,FALSE),"")</f>
        <v/>
      </c>
      <c r="L588" s="398" t="e">
        <f>+Tabla1[[#This Row],[Precio Unitario]]*Tabla1[[#This Row],[Cantidad de Insumos]]</f>
        <v>#VALUE!</v>
      </c>
      <c r="M588" s="399"/>
      <c r="N588" s="396"/>
    </row>
    <row r="589" spans="2:14" ht="12.75">
      <c r="B589" s="394" t="str">
        <f>IF(Tabla1[[#This Row],[Código_Actividad]]="","",CONCATENATE(Tabla1[[#This Row],[POA]],".",Tabla1[[#This Row],[SRS]],".",Tabla1[[#This Row],[AREA]],".",Tabla1[[#This Row],[TIPO]]))</f>
        <v/>
      </c>
      <c r="C589" s="394" t="str">
        <f>IF(Tabla1[[#This Row],[Código_Actividad]]="","",'[5]Formulario PPGR1'!#REF!)</f>
        <v/>
      </c>
      <c r="D589" s="394" t="str">
        <f>IF(Tabla1[[#This Row],[Código_Actividad]]="","",'[5]Formulario PPGR1'!#REF!)</f>
        <v/>
      </c>
      <c r="E589" s="394" t="str">
        <f>IF(Tabla1[[#This Row],[Código_Actividad]]="","",'[5]Formulario PPGR1'!#REF!)</f>
        <v/>
      </c>
      <c r="F589" s="394" t="str">
        <f>IF(Tabla1[[#This Row],[Código_Actividad]]="","",'[5]Formulario PPGR1'!#REF!)</f>
        <v/>
      </c>
      <c r="G589" s="395"/>
      <c r="H589" s="396" t="s">
        <v>1295</v>
      </c>
      <c r="I589" s="397" t="s">
        <v>1295</v>
      </c>
      <c r="J589" s="395">
        <v>1</v>
      </c>
      <c r="K589" s="398" t="str">
        <f>IFERROR(VLOOKUP(#REF!,#REF!,3,FALSE),"")</f>
        <v/>
      </c>
      <c r="L589" s="398" t="e">
        <f>+Tabla1[[#This Row],[Precio Unitario]]*Tabla1[[#This Row],[Cantidad de Insumos]]</f>
        <v>#VALUE!</v>
      </c>
      <c r="M589" s="399"/>
      <c r="N589" s="396"/>
    </row>
    <row r="590" spans="2:14" ht="12.75">
      <c r="B590" s="394" t="str">
        <f>IF(Tabla1[[#This Row],[Código_Actividad]]="","",CONCATENATE(Tabla1[[#This Row],[POA]],".",Tabla1[[#This Row],[SRS]],".",Tabla1[[#This Row],[AREA]],".",Tabla1[[#This Row],[TIPO]]))</f>
        <v/>
      </c>
      <c r="C590" s="394" t="str">
        <f>IF(Tabla1[[#This Row],[Código_Actividad]]="","",'[5]Formulario PPGR1'!#REF!)</f>
        <v/>
      </c>
      <c r="D590" s="394" t="str">
        <f>IF(Tabla1[[#This Row],[Código_Actividad]]="","",'[5]Formulario PPGR1'!#REF!)</f>
        <v/>
      </c>
      <c r="E590" s="394" t="str">
        <f>IF(Tabla1[[#This Row],[Código_Actividad]]="","",'[5]Formulario PPGR1'!#REF!)</f>
        <v/>
      </c>
      <c r="F590" s="394" t="str">
        <f>IF(Tabla1[[#This Row],[Código_Actividad]]="","",'[5]Formulario PPGR1'!#REF!)</f>
        <v/>
      </c>
      <c r="G590" s="395"/>
      <c r="H590" s="396" t="s">
        <v>1310</v>
      </c>
      <c r="I590" s="397" t="s">
        <v>1310</v>
      </c>
      <c r="J590" s="395">
        <v>1</v>
      </c>
      <c r="K590" s="398" t="str">
        <f>IFERROR(VLOOKUP(#REF!,#REF!,3,FALSE),"")</f>
        <v/>
      </c>
      <c r="L590" s="398" t="e">
        <f>+Tabla1[[#This Row],[Precio Unitario]]*Tabla1[[#This Row],[Cantidad de Insumos]]</f>
        <v>#VALUE!</v>
      </c>
      <c r="M590" s="399"/>
      <c r="N590" s="396"/>
    </row>
    <row r="591" spans="2:14" ht="12.75">
      <c r="B591" s="394" t="str">
        <f>IF(Tabla1[[#This Row],[Código_Actividad]]="","",CONCATENATE(Tabla1[[#This Row],[POA]],".",Tabla1[[#This Row],[SRS]],".",Tabla1[[#This Row],[AREA]],".",Tabla1[[#This Row],[TIPO]]))</f>
        <v/>
      </c>
      <c r="C591" s="394" t="str">
        <f>IF(Tabla1[[#This Row],[Código_Actividad]]="","",'[5]Formulario PPGR1'!#REF!)</f>
        <v/>
      </c>
      <c r="D591" s="394" t="str">
        <f>IF(Tabla1[[#This Row],[Código_Actividad]]="","",'[5]Formulario PPGR1'!#REF!)</f>
        <v/>
      </c>
      <c r="E591" s="394" t="str">
        <f>IF(Tabla1[[#This Row],[Código_Actividad]]="","",'[5]Formulario PPGR1'!#REF!)</f>
        <v/>
      </c>
      <c r="F591" s="394" t="str">
        <f>IF(Tabla1[[#This Row],[Código_Actividad]]="","",'[5]Formulario PPGR1'!#REF!)</f>
        <v/>
      </c>
      <c r="G591" s="395"/>
      <c r="H591" s="396" t="s">
        <v>1297</v>
      </c>
      <c r="I591" s="397" t="s">
        <v>1297</v>
      </c>
      <c r="J591" s="395">
        <v>1</v>
      </c>
      <c r="K591" s="398" t="str">
        <f>IFERROR(VLOOKUP(#REF!,#REF!,3,FALSE),"")</f>
        <v/>
      </c>
      <c r="L591" s="398" t="e">
        <f>+Tabla1[[#This Row],[Precio Unitario]]*Tabla1[[#This Row],[Cantidad de Insumos]]</f>
        <v>#VALUE!</v>
      </c>
      <c r="M591" s="399"/>
      <c r="N591" s="396"/>
    </row>
  </sheetData>
  <mergeCells count="5">
    <mergeCell ref="H6:N6"/>
    <mergeCell ref="J5:K5"/>
    <mergeCell ref="G2:P2"/>
    <mergeCell ref="G3:P3"/>
    <mergeCell ref="G4:P4"/>
  </mergeCells>
  <dataValidations count="3">
    <dataValidation type="list" allowBlank="1" showInputMessage="1" showErrorMessage="1" sqref="N8:N591">
      <formula1>$S$2:$S$4</formula1>
    </dataValidation>
    <dataValidation type="list" allowBlank="1" showInputMessage="1" showErrorMessage="1" sqref="G45:G52">
      <formula1>$D$9:$D$116</formula1>
    </dataValidation>
    <dataValidation type="list" allowBlank="1" showInputMessage="1" showErrorMessage="1" sqref="G54:G591">
      <formula1>$D$9:$D$116</formula1>
    </dataValidation>
  </dataValidations>
  <pageMargins left="0.7" right="0.7" top="0.75" bottom="0.75" header="0.3" footer="0.3"/>
  <pageSetup orientation="portrait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PPNE2!$D$9:$D$124</xm:f>
          </x14:formula1>
          <xm:sqref>G9:G39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X173"/>
  <sheetViews>
    <sheetView showGridLines="0" topLeftCell="A4" workbookViewId="0">
      <selection activeCell="F11" sqref="F11:F12"/>
    </sheetView>
  </sheetViews>
  <sheetFormatPr baseColWidth="10" defaultRowHeight="1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138"/>
  </cols>
  <sheetData>
    <row r="1" spans="1:7" ht="12.75">
      <c r="A1" s="527">
        <f>+PPNE1!B1</f>
        <v>0</v>
      </c>
      <c r="B1" s="528"/>
      <c r="C1" s="528"/>
      <c r="D1" s="528"/>
      <c r="E1" s="528"/>
      <c r="F1" s="528"/>
      <c r="G1" s="528"/>
    </row>
    <row r="2" spans="1:7" ht="15.75">
      <c r="A2" s="529" t="str">
        <f>+PPNE1!B2</f>
        <v>Servicio Nacional de Salud</v>
      </c>
      <c r="B2" s="530"/>
      <c r="C2" s="530"/>
      <c r="D2" s="530"/>
      <c r="E2" s="530"/>
      <c r="F2" s="530"/>
      <c r="G2" s="530"/>
    </row>
    <row r="3" spans="1:7">
      <c r="A3" s="531" t="str">
        <f>+PPNE1!B3</f>
        <v>Dirección de Planificación y Desarrollo</v>
      </c>
      <c r="B3" s="532"/>
      <c r="C3" s="532"/>
      <c r="D3" s="532"/>
      <c r="E3" s="532"/>
      <c r="F3" s="532"/>
      <c r="G3" s="532"/>
    </row>
    <row r="4" spans="1:7" ht="12.75">
      <c r="A4" s="533" t="s">
        <v>61</v>
      </c>
      <c r="B4" s="534"/>
      <c r="C4" s="534"/>
      <c r="D4" s="534"/>
      <c r="E4" s="534"/>
      <c r="F4" s="534"/>
      <c r="G4" s="534"/>
    </row>
    <row r="5" spans="1:7" ht="12.75">
      <c r="A5" s="533">
        <f>+PPNE1!C5</f>
        <v>2020</v>
      </c>
      <c r="B5" s="534"/>
      <c r="C5" s="534"/>
      <c r="D5" s="534"/>
      <c r="E5" s="534"/>
      <c r="F5" s="534"/>
      <c r="G5" s="534"/>
    </row>
    <row r="6" spans="1:7" ht="12.75">
      <c r="A6" s="15" t="s">
        <v>325</v>
      </c>
      <c r="B6" s="5"/>
      <c r="C6" s="5"/>
      <c r="D6" s="5"/>
      <c r="E6" s="535" t="str">
        <f>+PPNE1!B6</f>
        <v>Metropolitano</v>
      </c>
      <c r="F6" s="535"/>
      <c r="G6" s="535"/>
    </row>
    <row r="7" spans="1:7" ht="12.75">
      <c r="A7" s="44" t="s">
        <v>1112</v>
      </c>
      <c r="B7" s="45"/>
      <c r="C7" s="45"/>
      <c r="D7" s="16"/>
      <c r="E7" s="526">
        <f>+PPNE1!B7</f>
        <v>0</v>
      </c>
      <c r="F7" s="526"/>
      <c r="G7" s="526"/>
    </row>
    <row r="8" spans="1:7" ht="48" customHeight="1">
      <c r="A8" s="18" t="s">
        <v>64</v>
      </c>
      <c r="B8" s="18" t="s">
        <v>4</v>
      </c>
      <c r="C8" s="18" t="s">
        <v>65</v>
      </c>
      <c r="D8" s="18" t="s">
        <v>27</v>
      </c>
      <c r="E8" s="19" t="s">
        <v>333</v>
      </c>
      <c r="F8" s="20" t="s">
        <v>349</v>
      </c>
      <c r="G8" s="20" t="s">
        <v>26</v>
      </c>
    </row>
    <row r="9" spans="1:7" ht="12.75">
      <c r="A9" s="33">
        <v>3</v>
      </c>
      <c r="B9" s="34"/>
      <c r="C9" s="34"/>
      <c r="D9" s="34"/>
      <c r="E9" s="35" t="s">
        <v>334</v>
      </c>
      <c r="F9" s="36">
        <f>+F10</f>
        <v>0</v>
      </c>
      <c r="G9" s="36">
        <f>G10</f>
        <v>0</v>
      </c>
    </row>
    <row r="10" spans="1:7" ht="12.75">
      <c r="A10" s="22"/>
      <c r="B10" s="22">
        <v>31</v>
      </c>
      <c r="C10" s="23"/>
      <c r="D10" s="23"/>
      <c r="E10" s="24" t="s">
        <v>41</v>
      </c>
      <c r="F10" s="25">
        <f>SUM(F11:F12)</f>
        <v>0</v>
      </c>
      <c r="G10" s="100">
        <f>G11+G12</f>
        <v>0</v>
      </c>
    </row>
    <row r="11" spans="1:7" ht="12.75">
      <c r="A11" s="26"/>
      <c r="B11" s="26"/>
      <c r="C11" s="26">
        <v>311</v>
      </c>
      <c r="D11" s="27"/>
      <c r="E11" s="28" t="s">
        <v>335</v>
      </c>
      <c r="F11" s="340"/>
      <c r="G11" s="101" t="str">
        <f>IFERROR(F11/$F$30*100,"0.00")</f>
        <v>0.00</v>
      </c>
    </row>
    <row r="12" spans="1:7" ht="12.75">
      <c r="A12" s="26"/>
      <c r="B12" s="26"/>
      <c r="C12" s="26">
        <v>312</v>
      </c>
      <c r="D12" s="27"/>
      <c r="E12" s="28" t="s">
        <v>336</v>
      </c>
      <c r="F12" s="340"/>
      <c r="G12" s="101" t="str">
        <f>IFERROR(F12/$F$30*100,"0.00")</f>
        <v>0.00</v>
      </c>
    </row>
    <row r="13" spans="1:7" ht="12.75">
      <c r="A13" s="37">
        <v>4</v>
      </c>
      <c r="B13" s="38"/>
      <c r="C13" s="38"/>
      <c r="D13" s="38"/>
      <c r="E13" s="39" t="s">
        <v>337</v>
      </c>
      <c r="F13" s="40">
        <f>+F14+F19</f>
        <v>0</v>
      </c>
      <c r="G13" s="40">
        <f>G14+G19</f>
        <v>0</v>
      </c>
    </row>
    <row r="14" spans="1:7" ht="12.75">
      <c r="A14" s="22"/>
      <c r="B14" s="22">
        <v>41</v>
      </c>
      <c r="C14" s="22"/>
      <c r="D14" s="23"/>
      <c r="E14" s="24" t="s">
        <v>338</v>
      </c>
      <c r="F14" s="29">
        <f>SUM(F15:F18)</f>
        <v>0</v>
      </c>
      <c r="G14" s="102">
        <f>SUM(G15:G18)</f>
        <v>0</v>
      </c>
    </row>
    <row r="15" spans="1:7" ht="12.75">
      <c r="A15" s="26"/>
      <c r="B15" s="26"/>
      <c r="C15" s="26">
        <v>411</v>
      </c>
      <c r="D15" s="27"/>
      <c r="E15" s="28" t="s">
        <v>472</v>
      </c>
      <c r="F15" s="340"/>
      <c r="G15" s="101" t="str">
        <f>IFERROR(F15/$F$30*100,"0.00")</f>
        <v>0.00</v>
      </c>
    </row>
    <row r="16" spans="1:7" ht="12.75">
      <c r="A16" s="26"/>
      <c r="B16" s="26"/>
      <c r="C16" s="26">
        <v>412</v>
      </c>
      <c r="D16" s="27"/>
      <c r="E16" s="28" t="s">
        <v>339</v>
      </c>
      <c r="F16" s="340"/>
      <c r="G16" s="101" t="str">
        <f>IFERROR(F16/$F$30*100,"0.00")</f>
        <v>0.00</v>
      </c>
    </row>
    <row r="17" spans="1:7" ht="12.75">
      <c r="A17" s="26"/>
      <c r="B17" s="26"/>
      <c r="C17" s="26">
        <v>413</v>
      </c>
      <c r="D17" s="27"/>
      <c r="E17" s="28" t="s">
        <v>473</v>
      </c>
      <c r="F17" s="340"/>
      <c r="G17" s="101" t="str">
        <f>IFERROR(F17/$F$30*100,"0.00")</f>
        <v>0.00</v>
      </c>
    </row>
    <row r="18" spans="1:7" ht="12.75">
      <c r="A18" s="26"/>
      <c r="B18" s="26"/>
      <c r="C18" s="26">
        <v>414</v>
      </c>
      <c r="D18" s="27"/>
      <c r="E18" s="21" t="s">
        <v>67</v>
      </c>
      <c r="F18" s="340"/>
      <c r="G18" s="101" t="str">
        <f>IFERROR(F18/$F$30*100,"0.00")</f>
        <v>0.00</v>
      </c>
    </row>
    <row r="19" spans="1:7" ht="12.75">
      <c r="A19" s="22"/>
      <c r="B19" s="22">
        <v>42</v>
      </c>
      <c r="C19" s="22"/>
      <c r="D19" s="23"/>
      <c r="E19" s="24" t="s">
        <v>340</v>
      </c>
      <c r="F19" s="29">
        <f>SUM(F20:F21)</f>
        <v>0</v>
      </c>
      <c r="G19" s="102">
        <f>G20+G21</f>
        <v>0</v>
      </c>
    </row>
    <row r="20" spans="1:7" ht="12.75">
      <c r="A20" s="26"/>
      <c r="B20" s="26"/>
      <c r="C20" s="26">
        <v>421</v>
      </c>
      <c r="D20" s="27"/>
      <c r="E20" s="28" t="s">
        <v>474</v>
      </c>
      <c r="F20" s="340"/>
      <c r="G20" s="101" t="str">
        <f>IFERROR(F20/$F$30*100,"0.00")</f>
        <v>0.00</v>
      </c>
    </row>
    <row r="21" spans="1:7" ht="12.75">
      <c r="A21" s="26"/>
      <c r="B21" s="26"/>
      <c r="C21" s="26">
        <v>422</v>
      </c>
      <c r="D21" s="27"/>
      <c r="E21" s="28" t="s">
        <v>475</v>
      </c>
      <c r="F21" s="340"/>
      <c r="G21" s="101" t="str">
        <f>IFERROR(F21/$F$30*100,"0.00")</f>
        <v>0.00</v>
      </c>
    </row>
    <row r="22" spans="1:7" ht="12.75">
      <c r="A22" s="37">
        <v>5</v>
      </c>
      <c r="B22" s="38"/>
      <c r="C22" s="38"/>
      <c r="D22" s="38"/>
      <c r="E22" s="39" t="s">
        <v>341</v>
      </c>
      <c r="F22" s="40">
        <f>+F23</f>
        <v>0</v>
      </c>
      <c r="G22" s="40">
        <f>G23</f>
        <v>0</v>
      </c>
    </row>
    <row r="23" spans="1:7" ht="12.75">
      <c r="A23" s="22"/>
      <c r="B23" s="22">
        <v>52</v>
      </c>
      <c r="C23" s="22"/>
      <c r="D23" s="23"/>
      <c r="E23" s="24" t="s">
        <v>42</v>
      </c>
      <c r="F23" s="29">
        <f>SUM(F24:F29)</f>
        <v>0</v>
      </c>
      <c r="G23" s="102">
        <f>SUM(G24:G29)</f>
        <v>0</v>
      </c>
    </row>
    <row r="24" spans="1:7" ht="24">
      <c r="A24" s="27"/>
      <c r="B24" s="26"/>
      <c r="C24" s="26">
        <v>521</v>
      </c>
      <c r="D24" s="27"/>
      <c r="E24" s="28" t="s">
        <v>342</v>
      </c>
      <c r="F24" s="340"/>
      <c r="G24" s="101" t="str">
        <f t="shared" ref="G24:G29" si="0">IFERROR(F24/$F$30*100,"0.00")</f>
        <v>0.00</v>
      </c>
    </row>
    <row r="25" spans="1:7" ht="24">
      <c r="A25" s="27"/>
      <c r="B25" s="27"/>
      <c r="C25" s="26">
        <v>522</v>
      </c>
      <c r="D25" s="27"/>
      <c r="E25" s="28" t="s">
        <v>343</v>
      </c>
      <c r="F25" s="340"/>
      <c r="G25" s="101" t="str">
        <f t="shared" si="0"/>
        <v>0.00</v>
      </c>
    </row>
    <row r="26" spans="1:7" ht="24">
      <c r="A26" s="27"/>
      <c r="B26" s="27"/>
      <c r="C26" s="26">
        <v>523</v>
      </c>
      <c r="D26" s="27"/>
      <c r="E26" s="28" t="s">
        <v>344</v>
      </c>
      <c r="F26" s="340"/>
      <c r="G26" s="101" t="str">
        <f t="shared" si="0"/>
        <v>0.00</v>
      </c>
    </row>
    <row r="27" spans="1:7" ht="12.75">
      <c r="A27" s="27"/>
      <c r="B27" s="27"/>
      <c r="C27" s="26">
        <v>524</v>
      </c>
      <c r="D27" s="27"/>
      <c r="E27" s="28" t="s">
        <v>345</v>
      </c>
      <c r="F27" s="340"/>
      <c r="G27" s="101" t="str">
        <f t="shared" si="0"/>
        <v>0.00</v>
      </c>
    </row>
    <row r="28" spans="1:7" ht="12.75">
      <c r="A28" s="27"/>
      <c r="B28" s="27"/>
      <c r="C28" s="26">
        <v>525</v>
      </c>
      <c r="D28" s="27"/>
      <c r="E28" s="28" t="s">
        <v>346</v>
      </c>
      <c r="F28" s="340"/>
      <c r="G28" s="101" t="str">
        <f t="shared" si="0"/>
        <v>0.00</v>
      </c>
    </row>
    <row r="29" spans="1:7" ht="12.75">
      <c r="A29" s="30"/>
      <c r="B29" s="30"/>
      <c r="C29" s="31">
        <v>526</v>
      </c>
      <c r="D29" s="30"/>
      <c r="E29" s="32" t="s">
        <v>347</v>
      </c>
      <c r="F29" s="340"/>
      <c r="G29" s="103" t="str">
        <f t="shared" si="0"/>
        <v>0.00</v>
      </c>
    </row>
    <row r="30" spans="1:7" ht="12.75">
      <c r="A30" s="41"/>
      <c r="B30" s="41"/>
      <c r="C30" s="41"/>
      <c r="D30" s="41"/>
      <c r="E30" s="42" t="s">
        <v>348</v>
      </c>
      <c r="F30" s="43">
        <f>+F22+F13+F9</f>
        <v>0</v>
      </c>
      <c r="G30" s="43">
        <f>+G22+G13+G9</f>
        <v>0</v>
      </c>
    </row>
    <row r="31" spans="1:7" s="138" customFormat="1">
      <c r="A31" s="143"/>
      <c r="B31" s="143"/>
      <c r="C31" s="143"/>
      <c r="D31" s="143"/>
      <c r="E31" s="143"/>
      <c r="F31" s="143"/>
      <c r="G31" s="143"/>
    </row>
    <row r="32" spans="1:7" s="138" customFormat="1">
      <c r="A32" s="143"/>
      <c r="B32" s="143"/>
      <c r="C32" s="143"/>
      <c r="D32" s="143"/>
      <c r="E32" s="143"/>
      <c r="F32" s="143"/>
      <c r="G32" s="143"/>
    </row>
    <row r="33" spans="1:7" s="138" customFormat="1">
      <c r="A33" s="143"/>
      <c r="B33" s="143"/>
      <c r="C33" s="143"/>
      <c r="D33" s="143"/>
      <c r="E33" s="143"/>
      <c r="F33" s="143"/>
      <c r="G33" s="143"/>
    </row>
    <row r="34" spans="1:7" s="138" customFormat="1">
      <c r="A34" s="143"/>
      <c r="B34" s="143"/>
      <c r="C34" s="143"/>
      <c r="D34" s="143"/>
      <c r="E34" s="143"/>
      <c r="F34" s="143"/>
      <c r="G34" s="143"/>
    </row>
    <row r="35" spans="1:7" s="138" customFormat="1">
      <c r="A35" s="143"/>
      <c r="B35" s="143"/>
      <c r="C35" s="143"/>
      <c r="D35" s="143"/>
      <c r="E35" s="143"/>
      <c r="F35" s="143"/>
      <c r="G35" s="143"/>
    </row>
    <row r="36" spans="1:7" s="138" customFormat="1">
      <c r="A36" s="143"/>
      <c r="B36" s="143"/>
      <c r="C36" s="143"/>
      <c r="D36" s="143"/>
      <c r="E36" s="143"/>
      <c r="F36" s="143"/>
      <c r="G36" s="143"/>
    </row>
    <row r="37" spans="1:7" s="138" customFormat="1">
      <c r="A37" s="143"/>
      <c r="B37" s="143"/>
      <c r="C37" s="143"/>
      <c r="D37" s="143"/>
      <c r="E37" s="143"/>
      <c r="F37" s="143"/>
      <c r="G37" s="143"/>
    </row>
    <row r="38" spans="1:7" s="138" customFormat="1">
      <c r="A38" s="143"/>
      <c r="B38" s="143"/>
      <c r="C38" s="143"/>
      <c r="D38" s="143"/>
      <c r="E38" s="143"/>
      <c r="F38" s="143"/>
      <c r="G38" s="143"/>
    </row>
    <row r="39" spans="1:7" s="138" customFormat="1">
      <c r="A39" s="144"/>
      <c r="B39" s="144"/>
      <c r="C39" s="144"/>
      <c r="D39" s="144"/>
      <c r="E39" s="144"/>
      <c r="F39" s="144"/>
      <c r="G39" s="144"/>
    </row>
    <row r="40" spans="1:7" s="138" customFormat="1">
      <c r="A40" s="144"/>
      <c r="B40" s="144"/>
      <c r="C40" s="144"/>
      <c r="D40" s="144"/>
      <c r="E40" s="144"/>
      <c r="F40" s="144"/>
      <c r="G40" s="144"/>
    </row>
    <row r="41" spans="1:7" s="138" customFormat="1">
      <c r="A41" s="144"/>
      <c r="B41" s="144"/>
      <c r="C41" s="144"/>
      <c r="D41" s="144"/>
      <c r="E41" s="144"/>
      <c r="F41" s="144"/>
      <c r="G41" s="144"/>
    </row>
    <row r="42" spans="1:7" s="138" customFormat="1">
      <c r="A42" s="144"/>
      <c r="B42" s="144"/>
      <c r="C42" s="144"/>
      <c r="D42" s="144"/>
      <c r="E42" s="144"/>
      <c r="F42" s="144"/>
      <c r="G42" s="144"/>
    </row>
    <row r="43" spans="1:7" s="138" customFormat="1">
      <c r="A43" s="144"/>
      <c r="B43" s="144"/>
      <c r="C43" s="144"/>
      <c r="D43" s="144"/>
      <c r="E43" s="144"/>
      <c r="F43" s="144"/>
      <c r="G43" s="144"/>
    </row>
    <row r="44" spans="1:7" s="138" customFormat="1">
      <c r="A44" s="144"/>
      <c r="B44" s="144"/>
      <c r="C44" s="144"/>
      <c r="D44" s="144"/>
      <c r="E44" s="144"/>
      <c r="F44" s="144"/>
      <c r="G44" s="144"/>
    </row>
    <row r="45" spans="1:7" s="138" customFormat="1">
      <c r="A45" s="144"/>
      <c r="B45" s="144"/>
      <c r="C45" s="144"/>
      <c r="D45" s="144"/>
      <c r="E45" s="144"/>
      <c r="F45" s="144"/>
      <c r="G45" s="144"/>
    </row>
    <row r="46" spans="1:7" s="138" customFormat="1">
      <c r="A46" s="144"/>
      <c r="B46" s="144"/>
      <c r="C46" s="144"/>
      <c r="D46" s="144"/>
      <c r="E46" s="144"/>
      <c r="F46" s="144"/>
      <c r="G46" s="144"/>
    </row>
    <row r="47" spans="1:7" s="138" customFormat="1">
      <c r="A47" s="144"/>
      <c r="B47" s="144"/>
      <c r="C47" s="144"/>
      <c r="D47" s="144"/>
      <c r="E47" s="144"/>
      <c r="F47" s="144"/>
      <c r="G47" s="144"/>
    </row>
    <row r="48" spans="1:7" s="138" customFormat="1">
      <c r="A48" s="144"/>
      <c r="B48" s="144"/>
      <c r="C48" s="144"/>
      <c r="D48" s="144"/>
      <c r="E48" s="144"/>
      <c r="F48" s="144"/>
      <c r="G48" s="144"/>
    </row>
    <row r="49" spans="1:7" s="138" customFormat="1">
      <c r="A49" s="144"/>
      <c r="B49" s="144"/>
      <c r="C49" s="144"/>
      <c r="D49" s="144"/>
      <c r="E49" s="144"/>
      <c r="F49" s="144"/>
      <c r="G49" s="144"/>
    </row>
    <row r="50" spans="1:7" s="138" customFormat="1">
      <c r="A50" s="144"/>
      <c r="B50" s="144"/>
      <c r="C50" s="144"/>
      <c r="D50" s="144"/>
      <c r="E50" s="144"/>
      <c r="F50" s="144"/>
      <c r="G50" s="144"/>
    </row>
    <row r="51" spans="1:7" s="138" customFormat="1">
      <c r="A51" s="144"/>
      <c r="B51" s="144"/>
      <c r="C51" s="144"/>
      <c r="D51" s="144"/>
      <c r="E51" s="144"/>
      <c r="F51" s="144"/>
      <c r="G51" s="144"/>
    </row>
    <row r="52" spans="1:7" s="138" customFormat="1">
      <c r="A52" s="144"/>
      <c r="B52" s="144"/>
      <c r="C52" s="144"/>
      <c r="D52" s="144"/>
      <c r="E52" s="144"/>
      <c r="F52" s="144"/>
      <c r="G52" s="144"/>
    </row>
    <row r="53" spans="1:7" s="138" customFormat="1">
      <c r="A53" s="144"/>
      <c r="B53" s="144"/>
      <c r="C53" s="144"/>
      <c r="D53" s="144"/>
      <c r="E53" s="144"/>
      <c r="F53" s="144"/>
      <c r="G53" s="144"/>
    </row>
    <row r="54" spans="1:7" s="138" customFormat="1">
      <c r="A54" s="144"/>
      <c r="B54" s="144"/>
      <c r="C54" s="144"/>
      <c r="D54" s="144"/>
      <c r="E54" s="144"/>
      <c r="F54" s="144"/>
      <c r="G54" s="144"/>
    </row>
    <row r="55" spans="1:7" s="138" customFormat="1">
      <c r="A55" s="144"/>
      <c r="B55" s="144"/>
      <c r="C55" s="144"/>
      <c r="D55" s="144"/>
      <c r="E55" s="144"/>
      <c r="F55" s="144"/>
      <c r="G55" s="144"/>
    </row>
    <row r="56" spans="1:7" s="138" customFormat="1">
      <c r="A56" s="144"/>
      <c r="B56" s="144"/>
      <c r="C56" s="144"/>
      <c r="D56" s="144"/>
      <c r="E56" s="144"/>
      <c r="F56" s="144"/>
      <c r="G56" s="144"/>
    </row>
    <row r="57" spans="1:7" s="138" customFormat="1">
      <c r="A57" s="144"/>
      <c r="B57" s="144"/>
      <c r="C57" s="144"/>
      <c r="D57" s="144"/>
      <c r="E57" s="144"/>
      <c r="F57" s="144"/>
      <c r="G57" s="144"/>
    </row>
    <row r="58" spans="1:7" s="138" customFormat="1">
      <c r="A58" s="144"/>
      <c r="B58" s="144"/>
      <c r="C58" s="144"/>
      <c r="D58" s="144"/>
      <c r="E58" s="144"/>
      <c r="F58" s="144"/>
      <c r="G58" s="144"/>
    </row>
    <row r="59" spans="1:7" s="138" customFormat="1">
      <c r="A59" s="144"/>
      <c r="B59" s="144"/>
      <c r="C59" s="144"/>
      <c r="D59" s="144"/>
      <c r="E59" s="144"/>
      <c r="F59" s="144"/>
      <c r="G59" s="144"/>
    </row>
    <row r="60" spans="1:7" s="138" customFormat="1">
      <c r="A60" s="144"/>
      <c r="B60" s="144"/>
      <c r="C60" s="144"/>
      <c r="D60" s="144"/>
      <c r="E60" s="144"/>
      <c r="F60" s="144"/>
      <c r="G60" s="144"/>
    </row>
    <row r="61" spans="1:7" s="138" customFormat="1">
      <c r="A61" s="144"/>
      <c r="B61" s="144"/>
      <c r="C61" s="144"/>
      <c r="D61" s="144"/>
      <c r="E61" s="144"/>
      <c r="F61" s="144"/>
      <c r="G61" s="144"/>
    </row>
    <row r="62" spans="1:7" s="138" customFormat="1">
      <c r="A62" s="144"/>
      <c r="B62" s="144"/>
      <c r="C62" s="144"/>
      <c r="D62" s="144"/>
      <c r="E62" s="144"/>
      <c r="F62" s="144"/>
      <c r="G62" s="144"/>
    </row>
    <row r="63" spans="1:7" s="138" customFormat="1">
      <c r="A63" s="144"/>
      <c r="B63" s="144"/>
      <c r="C63" s="144"/>
      <c r="D63" s="144"/>
      <c r="E63" s="144"/>
      <c r="F63" s="144"/>
      <c r="G63" s="144"/>
    </row>
    <row r="64" spans="1:7" s="138" customFormat="1">
      <c r="A64" s="144"/>
      <c r="B64" s="144"/>
      <c r="C64" s="144"/>
      <c r="D64" s="144"/>
      <c r="E64" s="144"/>
      <c r="F64" s="144"/>
      <c r="G64" s="144"/>
    </row>
    <row r="65" spans="1:7" s="138" customFormat="1">
      <c r="A65" s="144"/>
      <c r="B65" s="144"/>
      <c r="C65" s="144"/>
      <c r="D65" s="144"/>
      <c r="E65" s="144"/>
      <c r="F65" s="144"/>
      <c r="G65" s="144"/>
    </row>
    <row r="66" spans="1:7" s="138" customFormat="1">
      <c r="A66" s="144"/>
      <c r="B66" s="144"/>
      <c r="C66" s="144"/>
      <c r="D66" s="144"/>
      <c r="E66" s="144"/>
      <c r="F66" s="144"/>
      <c r="G66" s="144"/>
    </row>
    <row r="67" spans="1:7" s="138" customFormat="1">
      <c r="A67" s="144"/>
      <c r="B67" s="144"/>
      <c r="C67" s="144"/>
      <c r="D67" s="144"/>
      <c r="E67" s="144"/>
      <c r="F67" s="144"/>
      <c r="G67" s="144"/>
    </row>
    <row r="68" spans="1:7" s="138" customFormat="1">
      <c r="A68" s="144"/>
      <c r="B68" s="144"/>
      <c r="C68" s="144"/>
      <c r="D68" s="144"/>
      <c r="E68" s="144"/>
      <c r="F68" s="144"/>
      <c r="G68" s="144"/>
    </row>
    <row r="69" spans="1:7" s="138" customFormat="1">
      <c r="A69" s="144"/>
      <c r="B69" s="144"/>
      <c r="C69" s="144"/>
      <c r="D69" s="144"/>
      <c r="E69" s="144"/>
      <c r="F69" s="144"/>
      <c r="G69" s="144"/>
    </row>
    <row r="70" spans="1:7" s="138" customFormat="1">
      <c r="A70" s="144"/>
      <c r="B70" s="144"/>
      <c r="C70" s="144"/>
      <c r="D70" s="144"/>
      <c r="E70" s="144"/>
      <c r="F70" s="144"/>
      <c r="G70" s="144"/>
    </row>
    <row r="71" spans="1:7" s="138" customFormat="1">
      <c r="A71" s="144"/>
      <c r="B71" s="144"/>
      <c r="C71" s="144"/>
      <c r="D71" s="144"/>
      <c r="E71" s="144"/>
      <c r="F71" s="144"/>
      <c r="G71" s="144"/>
    </row>
    <row r="72" spans="1:7" s="138" customFormat="1">
      <c r="A72" s="144"/>
      <c r="B72" s="144"/>
      <c r="C72" s="144"/>
      <c r="D72" s="144"/>
      <c r="E72" s="144"/>
      <c r="F72" s="144"/>
      <c r="G72" s="144"/>
    </row>
    <row r="73" spans="1:7" s="138" customFormat="1">
      <c r="A73" s="144"/>
      <c r="B73" s="144"/>
      <c r="C73" s="144"/>
      <c r="D73" s="144"/>
      <c r="E73" s="144"/>
      <c r="F73" s="144"/>
      <c r="G73" s="144"/>
    </row>
    <row r="74" spans="1:7" s="138" customFormat="1">
      <c r="A74" s="144"/>
      <c r="B74" s="144"/>
      <c r="C74" s="144"/>
      <c r="D74" s="144"/>
      <c r="E74" s="144"/>
      <c r="F74" s="144"/>
      <c r="G74" s="144"/>
    </row>
    <row r="75" spans="1:7" s="138" customFormat="1">
      <c r="A75" s="144"/>
      <c r="B75" s="144"/>
      <c r="C75" s="144"/>
      <c r="D75" s="144"/>
      <c r="E75" s="144"/>
      <c r="F75" s="144"/>
      <c r="G75" s="144"/>
    </row>
    <row r="76" spans="1:7" s="138" customFormat="1">
      <c r="A76" s="144"/>
      <c r="B76" s="144"/>
      <c r="C76" s="144"/>
      <c r="D76" s="144"/>
      <c r="E76" s="144"/>
      <c r="F76" s="144"/>
      <c r="G76" s="144"/>
    </row>
    <row r="77" spans="1:7" s="138" customFormat="1">
      <c r="A77" s="144"/>
      <c r="B77" s="144"/>
      <c r="C77" s="144"/>
      <c r="D77" s="144"/>
      <c r="E77" s="144"/>
      <c r="F77" s="144"/>
      <c r="G77" s="144"/>
    </row>
    <row r="78" spans="1:7" s="138" customFormat="1">
      <c r="A78" s="144"/>
      <c r="B78" s="144"/>
      <c r="C78" s="144"/>
      <c r="D78" s="144"/>
      <c r="E78" s="144"/>
      <c r="F78" s="144"/>
      <c r="G78" s="144"/>
    </row>
    <row r="79" spans="1:7" s="138" customFormat="1">
      <c r="A79" s="144"/>
      <c r="B79" s="144"/>
      <c r="C79" s="144"/>
      <c r="D79" s="144"/>
      <c r="E79" s="144"/>
      <c r="F79" s="144"/>
      <c r="G79" s="144"/>
    </row>
    <row r="80" spans="1:7" s="138" customFormat="1">
      <c r="A80" s="144"/>
      <c r="B80" s="144"/>
      <c r="C80" s="144"/>
      <c r="D80" s="144"/>
      <c r="E80" s="144"/>
      <c r="F80" s="144"/>
      <c r="G80" s="144"/>
    </row>
    <row r="81" spans="1:7" s="138" customFormat="1">
      <c r="A81" s="144"/>
      <c r="B81" s="144"/>
      <c r="C81" s="144"/>
      <c r="D81" s="144"/>
      <c r="E81" s="144"/>
      <c r="F81" s="144"/>
      <c r="G81" s="144"/>
    </row>
    <row r="82" spans="1:7" s="138" customFormat="1">
      <c r="A82" s="144"/>
      <c r="B82" s="144"/>
      <c r="C82" s="144"/>
      <c r="D82" s="144"/>
      <c r="E82" s="144"/>
      <c r="F82" s="144"/>
      <c r="G82" s="144"/>
    </row>
    <row r="83" spans="1:7" s="138" customFormat="1">
      <c r="A83" s="144"/>
      <c r="B83" s="144"/>
      <c r="C83" s="144"/>
      <c r="D83" s="144"/>
      <c r="E83" s="144"/>
      <c r="F83" s="144"/>
      <c r="G83" s="144"/>
    </row>
    <row r="84" spans="1:7" s="138" customFormat="1">
      <c r="A84" s="144"/>
      <c r="B84" s="144"/>
      <c r="C84" s="144"/>
      <c r="D84" s="144"/>
      <c r="E84" s="144"/>
      <c r="F84" s="144"/>
      <c r="G84" s="144"/>
    </row>
    <row r="85" spans="1:7" s="138" customFormat="1">
      <c r="A85" s="144"/>
      <c r="B85" s="144"/>
      <c r="C85" s="144"/>
      <c r="D85" s="144"/>
      <c r="E85" s="144"/>
      <c r="F85" s="144"/>
      <c r="G85" s="144"/>
    </row>
    <row r="86" spans="1:7" s="138" customFormat="1">
      <c r="A86" s="144"/>
      <c r="B86" s="144"/>
      <c r="C86" s="144"/>
      <c r="D86" s="144"/>
      <c r="E86" s="144"/>
      <c r="F86" s="144"/>
      <c r="G86" s="144"/>
    </row>
    <row r="87" spans="1:7" s="138" customFormat="1">
      <c r="A87" s="144"/>
      <c r="B87" s="144"/>
      <c r="C87" s="144"/>
      <c r="D87" s="144"/>
      <c r="E87" s="144"/>
      <c r="F87" s="144"/>
      <c r="G87" s="144"/>
    </row>
    <row r="88" spans="1:7" s="138" customFormat="1">
      <c r="A88" s="144"/>
      <c r="B88" s="144"/>
      <c r="C88" s="144"/>
      <c r="D88" s="144"/>
      <c r="E88" s="144"/>
      <c r="F88" s="144"/>
      <c r="G88" s="144"/>
    </row>
    <row r="89" spans="1:7" s="138" customFormat="1">
      <c r="A89" s="144"/>
      <c r="B89" s="144"/>
      <c r="C89" s="144"/>
      <c r="D89" s="144"/>
      <c r="E89" s="144"/>
      <c r="F89" s="144"/>
      <c r="G89" s="144"/>
    </row>
    <row r="90" spans="1:7" s="138" customFormat="1">
      <c r="A90" s="144"/>
      <c r="B90" s="144"/>
      <c r="C90" s="144"/>
      <c r="D90" s="144"/>
      <c r="E90" s="144"/>
      <c r="F90" s="144"/>
      <c r="G90" s="144"/>
    </row>
    <row r="91" spans="1:7" s="138" customFormat="1">
      <c r="A91" s="144"/>
      <c r="B91" s="144"/>
      <c r="C91" s="144"/>
      <c r="D91" s="144"/>
      <c r="E91" s="144"/>
      <c r="F91" s="144"/>
      <c r="G91" s="144"/>
    </row>
    <row r="92" spans="1:7" s="138" customFormat="1">
      <c r="A92" s="144"/>
      <c r="B92" s="144"/>
      <c r="C92" s="144"/>
      <c r="D92" s="144"/>
      <c r="E92" s="144"/>
      <c r="F92" s="144"/>
      <c r="G92" s="144"/>
    </row>
    <row r="93" spans="1:7" s="138" customFormat="1">
      <c r="A93" s="144"/>
      <c r="B93" s="144"/>
      <c r="C93" s="144"/>
      <c r="D93" s="144"/>
      <c r="E93" s="144"/>
      <c r="F93" s="144"/>
      <c r="G93" s="144"/>
    </row>
    <row r="94" spans="1:7" s="138" customFormat="1">
      <c r="A94" s="144"/>
      <c r="B94" s="144"/>
      <c r="C94" s="144"/>
      <c r="D94" s="144"/>
      <c r="E94" s="144"/>
      <c r="F94" s="144"/>
      <c r="G94" s="144"/>
    </row>
    <row r="95" spans="1:7" s="138" customFormat="1">
      <c r="A95" s="144"/>
      <c r="B95" s="144"/>
      <c r="C95" s="144"/>
      <c r="D95" s="144"/>
      <c r="E95" s="144"/>
      <c r="F95" s="144"/>
      <c r="G95" s="144"/>
    </row>
    <row r="96" spans="1:7" s="138" customFormat="1">
      <c r="A96" s="144"/>
      <c r="B96" s="144"/>
      <c r="C96" s="144"/>
      <c r="D96" s="144"/>
      <c r="E96" s="144"/>
      <c r="F96" s="144"/>
      <c r="G96" s="144"/>
    </row>
    <row r="97" spans="1:7" s="138" customFormat="1">
      <c r="A97" s="144"/>
      <c r="B97" s="144"/>
      <c r="C97" s="144"/>
      <c r="D97" s="144"/>
      <c r="E97" s="144"/>
      <c r="F97" s="144"/>
      <c r="G97" s="144"/>
    </row>
    <row r="98" spans="1:7" s="138" customFormat="1">
      <c r="A98" s="144"/>
      <c r="B98" s="144"/>
      <c r="C98" s="144"/>
      <c r="D98" s="144"/>
      <c r="E98" s="144"/>
      <c r="F98" s="144"/>
      <c r="G98" s="144"/>
    </row>
    <row r="99" spans="1:7" s="138" customFormat="1">
      <c r="A99" s="144"/>
      <c r="B99" s="144"/>
      <c r="C99" s="144"/>
      <c r="D99" s="144"/>
      <c r="E99" s="144"/>
      <c r="F99" s="144"/>
      <c r="G99" s="144"/>
    </row>
    <row r="100" spans="1:7" s="138" customFormat="1">
      <c r="A100" s="144"/>
      <c r="B100" s="144"/>
      <c r="C100" s="144"/>
      <c r="D100" s="144"/>
      <c r="E100" s="144"/>
      <c r="F100" s="144"/>
      <c r="G100" s="144"/>
    </row>
    <row r="101" spans="1:7" s="138" customFormat="1">
      <c r="A101" s="144"/>
      <c r="B101" s="144"/>
      <c r="C101" s="144"/>
      <c r="D101" s="144"/>
      <c r="E101" s="144"/>
      <c r="F101" s="144"/>
      <c r="G101" s="144"/>
    </row>
    <row r="102" spans="1:7" s="138" customFormat="1">
      <c r="A102" s="144"/>
      <c r="B102" s="144"/>
      <c r="C102" s="144"/>
      <c r="D102" s="144"/>
      <c r="E102" s="144"/>
      <c r="F102" s="144"/>
      <c r="G102" s="144"/>
    </row>
    <row r="103" spans="1:7" s="138" customFormat="1">
      <c r="A103" s="144"/>
      <c r="B103" s="144"/>
      <c r="C103" s="144"/>
      <c r="D103" s="144"/>
      <c r="E103" s="144"/>
      <c r="F103" s="144"/>
      <c r="G103" s="144"/>
    </row>
    <row r="104" spans="1:7" s="138" customFormat="1">
      <c r="A104" s="144"/>
      <c r="B104" s="144"/>
      <c r="C104" s="144"/>
      <c r="D104" s="144"/>
      <c r="E104" s="144"/>
      <c r="F104" s="144"/>
      <c r="G104" s="144"/>
    </row>
    <row r="105" spans="1:7" s="138" customFormat="1">
      <c r="A105" s="144"/>
      <c r="B105" s="144"/>
      <c r="C105" s="144"/>
      <c r="D105" s="144"/>
      <c r="E105" s="144"/>
      <c r="F105" s="144"/>
      <c r="G105" s="144"/>
    </row>
    <row r="106" spans="1:7" s="138" customFormat="1">
      <c r="A106" s="144"/>
      <c r="B106" s="144"/>
      <c r="C106" s="144"/>
      <c r="D106" s="144"/>
      <c r="E106" s="144"/>
      <c r="F106" s="144"/>
      <c r="G106" s="144"/>
    </row>
    <row r="107" spans="1:7" s="138" customFormat="1">
      <c r="A107" s="144"/>
      <c r="B107" s="144"/>
      <c r="C107" s="144"/>
      <c r="D107" s="144"/>
      <c r="E107" s="144"/>
      <c r="F107" s="144"/>
      <c r="G107" s="144"/>
    </row>
    <row r="108" spans="1:7" s="138" customFormat="1">
      <c r="A108" s="144"/>
      <c r="B108" s="144"/>
      <c r="C108" s="144"/>
      <c r="D108" s="144"/>
      <c r="E108" s="144"/>
      <c r="F108" s="144"/>
      <c r="G108" s="144"/>
    </row>
    <row r="109" spans="1:7" s="138" customFormat="1">
      <c r="A109" s="144"/>
      <c r="B109" s="144"/>
      <c r="C109" s="144"/>
      <c r="D109" s="144"/>
      <c r="E109" s="144"/>
      <c r="F109" s="144"/>
      <c r="G109" s="144"/>
    </row>
    <row r="110" spans="1:7" s="138" customFormat="1">
      <c r="A110" s="144"/>
      <c r="B110" s="144"/>
      <c r="C110" s="144"/>
      <c r="D110" s="144"/>
      <c r="E110" s="144"/>
      <c r="F110" s="144"/>
      <c r="G110" s="144"/>
    </row>
    <row r="111" spans="1:7" s="138" customFormat="1">
      <c r="A111" s="144"/>
      <c r="B111" s="144"/>
      <c r="C111" s="144"/>
      <c r="D111" s="144"/>
      <c r="E111" s="144"/>
      <c r="F111" s="144"/>
      <c r="G111" s="144"/>
    </row>
    <row r="112" spans="1:7" s="138" customFormat="1">
      <c r="A112" s="144"/>
      <c r="B112" s="144"/>
      <c r="C112" s="144"/>
      <c r="D112" s="144"/>
      <c r="E112" s="144"/>
      <c r="F112" s="144"/>
      <c r="G112" s="144"/>
    </row>
    <row r="113" spans="1:7" s="138" customFormat="1">
      <c r="A113" s="144"/>
      <c r="B113" s="144"/>
      <c r="C113" s="144"/>
      <c r="D113" s="144"/>
      <c r="E113" s="144"/>
      <c r="F113" s="144"/>
      <c r="G113" s="144"/>
    </row>
    <row r="114" spans="1:7" s="138" customFormat="1">
      <c r="A114" s="144"/>
      <c r="B114" s="144"/>
      <c r="C114" s="144"/>
      <c r="D114" s="144"/>
      <c r="E114" s="144"/>
      <c r="F114" s="144"/>
      <c r="G114" s="144"/>
    </row>
    <row r="115" spans="1:7" s="138" customFormat="1">
      <c r="A115" s="144"/>
      <c r="B115" s="144"/>
      <c r="C115" s="144"/>
      <c r="D115" s="144"/>
      <c r="E115" s="144"/>
      <c r="F115" s="144"/>
      <c r="G115" s="144"/>
    </row>
    <row r="116" spans="1:7" s="138" customFormat="1">
      <c r="A116" s="144"/>
      <c r="B116" s="144"/>
      <c r="C116" s="144"/>
      <c r="D116" s="144"/>
      <c r="E116" s="144"/>
      <c r="F116" s="144"/>
      <c r="G116" s="144"/>
    </row>
    <row r="117" spans="1:7" s="138" customFormat="1">
      <c r="A117" s="144"/>
      <c r="B117" s="144"/>
      <c r="C117" s="144"/>
      <c r="D117" s="144"/>
      <c r="E117" s="144"/>
      <c r="F117" s="144"/>
      <c r="G117" s="144"/>
    </row>
    <row r="118" spans="1:7" s="138" customFormat="1">
      <c r="A118" s="144"/>
      <c r="B118" s="144"/>
      <c r="C118" s="144"/>
      <c r="D118" s="144"/>
      <c r="E118" s="144"/>
      <c r="F118" s="144"/>
      <c r="G118" s="144"/>
    </row>
    <row r="119" spans="1:7" s="138" customFormat="1">
      <c r="A119" s="144"/>
      <c r="B119" s="144"/>
      <c r="C119" s="144"/>
      <c r="D119" s="144"/>
      <c r="E119" s="144"/>
      <c r="F119" s="144"/>
      <c r="G119" s="144"/>
    </row>
    <row r="120" spans="1:7" s="138" customFormat="1">
      <c r="A120" s="144"/>
      <c r="B120" s="144"/>
      <c r="C120" s="144"/>
      <c r="D120" s="144"/>
      <c r="E120" s="144"/>
      <c r="F120" s="144"/>
      <c r="G120" s="144"/>
    </row>
    <row r="121" spans="1:7" s="138" customFormat="1">
      <c r="A121" s="144"/>
      <c r="B121" s="144"/>
      <c r="C121" s="144"/>
      <c r="D121" s="144"/>
      <c r="E121" s="144"/>
      <c r="F121" s="144"/>
      <c r="G121" s="144"/>
    </row>
    <row r="122" spans="1:7" s="138" customFormat="1">
      <c r="A122" s="144"/>
      <c r="B122" s="144"/>
      <c r="C122" s="144"/>
      <c r="D122" s="144"/>
      <c r="E122" s="144"/>
      <c r="F122" s="144"/>
      <c r="G122" s="144"/>
    </row>
    <row r="123" spans="1:7" s="138" customFormat="1">
      <c r="A123" s="144"/>
      <c r="B123" s="144"/>
      <c r="C123" s="144"/>
      <c r="D123" s="144"/>
      <c r="E123" s="144"/>
      <c r="F123" s="144"/>
      <c r="G123" s="144"/>
    </row>
    <row r="124" spans="1:7" s="138" customFormat="1">
      <c r="A124" s="144"/>
      <c r="B124" s="144"/>
      <c r="C124" s="144"/>
      <c r="D124" s="144"/>
      <c r="E124" s="144"/>
      <c r="F124" s="144"/>
      <c r="G124" s="144"/>
    </row>
    <row r="125" spans="1:7" s="138" customFormat="1">
      <c r="A125" s="144"/>
      <c r="B125" s="144"/>
      <c r="C125" s="144"/>
      <c r="D125" s="144"/>
      <c r="E125" s="144"/>
      <c r="F125" s="144"/>
      <c r="G125" s="144"/>
    </row>
    <row r="126" spans="1:7" s="138" customFormat="1">
      <c r="A126" s="144"/>
      <c r="B126" s="144"/>
      <c r="C126" s="144"/>
      <c r="D126" s="144"/>
      <c r="E126" s="144"/>
      <c r="F126" s="144"/>
      <c r="G126" s="144"/>
    </row>
    <row r="127" spans="1:7" s="138" customFormat="1">
      <c r="A127" s="144"/>
      <c r="B127" s="144"/>
      <c r="C127" s="144"/>
      <c r="D127" s="144"/>
      <c r="E127" s="144"/>
      <c r="F127" s="144"/>
      <c r="G127" s="144"/>
    </row>
    <row r="128" spans="1:7" s="138" customFormat="1">
      <c r="A128" s="144"/>
      <c r="B128" s="144"/>
      <c r="C128" s="144"/>
      <c r="D128" s="144"/>
      <c r="E128" s="144"/>
      <c r="F128" s="144"/>
      <c r="G128" s="144"/>
    </row>
    <row r="129" spans="1:7" s="138" customFormat="1">
      <c r="A129" s="144"/>
      <c r="B129" s="144"/>
      <c r="C129" s="144"/>
      <c r="D129" s="144"/>
      <c r="E129" s="144"/>
      <c r="F129" s="144"/>
      <c r="G129" s="144"/>
    </row>
    <row r="130" spans="1:7" s="138" customFormat="1">
      <c r="A130" s="144"/>
      <c r="B130" s="144"/>
      <c r="C130" s="144"/>
      <c r="D130" s="144"/>
      <c r="E130" s="144"/>
      <c r="F130" s="144"/>
      <c r="G130" s="144"/>
    </row>
    <row r="131" spans="1:7" s="138" customFormat="1">
      <c r="A131" s="144"/>
      <c r="B131" s="144"/>
      <c r="C131" s="144"/>
      <c r="D131" s="144"/>
      <c r="E131" s="144"/>
      <c r="F131" s="144"/>
      <c r="G131" s="144"/>
    </row>
    <row r="132" spans="1:7" s="138" customFormat="1">
      <c r="A132" s="144"/>
      <c r="B132" s="144"/>
      <c r="C132" s="144"/>
      <c r="D132" s="144"/>
      <c r="E132" s="144"/>
      <c r="F132" s="144"/>
      <c r="G132" s="144"/>
    </row>
    <row r="133" spans="1:7" s="138" customFormat="1">
      <c r="A133" s="144"/>
      <c r="B133" s="144"/>
      <c r="C133" s="144"/>
      <c r="D133" s="144"/>
      <c r="E133" s="144"/>
      <c r="F133" s="144"/>
      <c r="G133" s="144"/>
    </row>
    <row r="134" spans="1:7" s="138" customFormat="1">
      <c r="A134" s="144"/>
      <c r="B134" s="144"/>
      <c r="C134" s="144"/>
      <c r="D134" s="144"/>
      <c r="E134" s="144"/>
      <c r="F134" s="144"/>
      <c r="G134" s="144"/>
    </row>
    <row r="135" spans="1:7" s="138" customFormat="1">
      <c r="A135" s="144"/>
      <c r="B135" s="144"/>
      <c r="C135" s="144"/>
      <c r="D135" s="144"/>
      <c r="E135" s="144"/>
      <c r="F135" s="144"/>
      <c r="G135" s="144"/>
    </row>
    <row r="136" spans="1:7" s="138" customFormat="1">
      <c r="A136" s="144"/>
      <c r="B136" s="144"/>
      <c r="C136" s="144"/>
      <c r="D136" s="144"/>
      <c r="E136" s="144"/>
      <c r="F136" s="144"/>
      <c r="G136" s="144"/>
    </row>
    <row r="137" spans="1:7" s="138" customFormat="1">
      <c r="A137" s="144"/>
      <c r="B137" s="144"/>
      <c r="C137" s="144"/>
      <c r="D137" s="144"/>
      <c r="E137" s="144"/>
      <c r="F137" s="144"/>
      <c r="G137" s="144"/>
    </row>
    <row r="138" spans="1:7" s="138" customFormat="1">
      <c r="A138" s="144"/>
      <c r="B138" s="144"/>
      <c r="C138" s="144"/>
      <c r="D138" s="144"/>
      <c r="E138" s="144"/>
      <c r="F138" s="144"/>
      <c r="G138" s="144"/>
    </row>
    <row r="139" spans="1:7" s="138" customFormat="1">
      <c r="A139" s="144"/>
      <c r="B139" s="144"/>
      <c r="C139" s="144"/>
      <c r="D139" s="144"/>
      <c r="E139" s="144"/>
      <c r="F139" s="144"/>
      <c r="G139" s="144"/>
    </row>
    <row r="140" spans="1:7" s="138" customFormat="1">
      <c r="A140" s="144"/>
      <c r="B140" s="144"/>
      <c r="C140" s="144"/>
      <c r="D140" s="144"/>
      <c r="E140" s="144"/>
      <c r="F140" s="144"/>
      <c r="G140" s="144"/>
    </row>
    <row r="141" spans="1:7" s="138" customFormat="1">
      <c r="A141" s="144"/>
      <c r="B141" s="144"/>
      <c r="C141" s="144"/>
      <c r="D141" s="144"/>
      <c r="E141" s="144"/>
      <c r="F141" s="144"/>
      <c r="G141" s="144"/>
    </row>
    <row r="142" spans="1:7" s="138" customFormat="1">
      <c r="A142" s="144"/>
      <c r="B142" s="144"/>
      <c r="C142" s="144"/>
      <c r="D142" s="144"/>
      <c r="E142" s="144"/>
      <c r="F142" s="144"/>
      <c r="G142" s="144"/>
    </row>
    <row r="143" spans="1:7" s="138" customFormat="1">
      <c r="A143" s="144"/>
      <c r="B143" s="144"/>
      <c r="C143" s="144"/>
      <c r="D143" s="144"/>
      <c r="E143" s="144"/>
      <c r="F143" s="144"/>
      <c r="G143" s="144"/>
    </row>
    <row r="144" spans="1:7" s="138" customFormat="1">
      <c r="A144" s="144"/>
      <c r="B144" s="144"/>
      <c r="C144" s="144"/>
      <c r="D144" s="144"/>
      <c r="E144" s="144"/>
      <c r="F144" s="144"/>
      <c r="G144" s="144"/>
    </row>
    <row r="145" spans="1:7" s="138" customFormat="1">
      <c r="A145" s="144"/>
      <c r="B145" s="144"/>
      <c r="C145" s="144"/>
      <c r="D145" s="144"/>
      <c r="E145" s="144"/>
      <c r="F145" s="144"/>
      <c r="G145" s="144"/>
    </row>
    <row r="146" spans="1:7" s="138" customFormat="1">
      <c r="A146" s="144"/>
      <c r="B146" s="144"/>
      <c r="C146" s="144"/>
      <c r="D146" s="144"/>
      <c r="E146" s="144"/>
      <c r="F146" s="144"/>
      <c r="G146" s="144"/>
    </row>
    <row r="147" spans="1:7" s="138" customFormat="1">
      <c r="A147" s="144"/>
      <c r="B147" s="144"/>
      <c r="C147" s="144"/>
      <c r="D147" s="144"/>
      <c r="E147" s="144"/>
      <c r="F147" s="144"/>
      <c r="G147" s="144"/>
    </row>
    <row r="148" spans="1:7" s="138" customFormat="1">
      <c r="A148" s="144"/>
      <c r="B148" s="144"/>
      <c r="C148" s="144"/>
      <c r="D148" s="144"/>
      <c r="E148" s="144"/>
      <c r="F148" s="144"/>
      <c r="G148" s="144"/>
    </row>
    <row r="149" spans="1:7" s="138" customFormat="1">
      <c r="A149" s="144"/>
      <c r="B149" s="144"/>
      <c r="C149" s="144"/>
      <c r="D149" s="144"/>
      <c r="E149" s="144"/>
      <c r="F149" s="144"/>
      <c r="G149" s="144"/>
    </row>
    <row r="150" spans="1:7" s="138" customFormat="1">
      <c r="A150" s="144"/>
      <c r="B150" s="144"/>
      <c r="C150" s="144"/>
      <c r="D150" s="144"/>
      <c r="E150" s="144"/>
      <c r="F150" s="144"/>
      <c r="G150" s="144"/>
    </row>
    <row r="151" spans="1:7" s="138" customFormat="1">
      <c r="A151" s="144"/>
      <c r="B151" s="144"/>
      <c r="C151" s="144"/>
      <c r="D151" s="144"/>
      <c r="E151" s="144"/>
      <c r="F151" s="144"/>
      <c r="G151" s="144"/>
    </row>
    <row r="152" spans="1:7" s="138" customFormat="1">
      <c r="A152" s="144"/>
      <c r="B152" s="144"/>
      <c r="C152" s="144"/>
      <c r="D152" s="144"/>
      <c r="E152" s="144"/>
      <c r="F152" s="144"/>
      <c r="G152" s="144"/>
    </row>
    <row r="153" spans="1:7" s="138" customFormat="1">
      <c r="A153" s="144"/>
      <c r="B153" s="144"/>
      <c r="C153" s="144"/>
      <c r="D153" s="144"/>
      <c r="E153" s="144"/>
      <c r="F153" s="144"/>
      <c r="G153" s="144"/>
    </row>
    <row r="154" spans="1:7" s="138" customFormat="1">
      <c r="A154" s="144"/>
      <c r="B154" s="144"/>
      <c r="C154" s="144"/>
      <c r="D154" s="144"/>
      <c r="E154" s="144"/>
      <c r="F154" s="144"/>
      <c r="G154" s="144"/>
    </row>
    <row r="155" spans="1:7" s="138" customFormat="1">
      <c r="A155" s="144"/>
      <c r="B155" s="144"/>
      <c r="C155" s="144"/>
      <c r="D155" s="144"/>
      <c r="E155" s="144"/>
      <c r="F155" s="144"/>
      <c r="G155" s="144"/>
    </row>
    <row r="156" spans="1:7" s="138" customFormat="1">
      <c r="A156" s="144"/>
      <c r="B156" s="144"/>
      <c r="C156" s="144"/>
      <c r="D156" s="144"/>
      <c r="E156" s="144"/>
      <c r="F156" s="144"/>
      <c r="G156" s="144"/>
    </row>
    <row r="157" spans="1:7" s="138" customFormat="1">
      <c r="A157" s="144"/>
      <c r="B157" s="144"/>
      <c r="C157" s="144"/>
      <c r="D157" s="144"/>
      <c r="E157" s="144"/>
      <c r="F157" s="144"/>
      <c r="G157" s="144"/>
    </row>
    <row r="158" spans="1:7" s="138" customFormat="1">
      <c r="A158" s="144"/>
      <c r="B158" s="144"/>
      <c r="C158" s="144"/>
      <c r="D158" s="144"/>
      <c r="E158" s="144"/>
      <c r="F158" s="144"/>
      <c r="G158" s="144"/>
    </row>
    <row r="159" spans="1:7" s="138" customFormat="1">
      <c r="A159" s="144"/>
      <c r="B159" s="144"/>
      <c r="C159" s="144"/>
      <c r="D159" s="144"/>
      <c r="E159" s="144"/>
      <c r="F159" s="144"/>
      <c r="G159" s="144"/>
    </row>
    <row r="160" spans="1:7" s="138" customFormat="1">
      <c r="A160" s="144"/>
      <c r="B160" s="144"/>
      <c r="C160" s="144"/>
      <c r="D160" s="144"/>
      <c r="E160" s="144"/>
      <c r="F160" s="144"/>
      <c r="G160" s="144"/>
    </row>
    <row r="161" spans="1:7" s="138" customFormat="1">
      <c r="A161" s="144"/>
      <c r="B161" s="144"/>
      <c r="C161" s="144"/>
      <c r="D161" s="144"/>
      <c r="E161" s="144"/>
      <c r="F161" s="144"/>
      <c r="G161" s="144"/>
    </row>
    <row r="162" spans="1:7" s="138" customFormat="1">
      <c r="A162" s="144"/>
      <c r="B162" s="144"/>
      <c r="C162" s="144"/>
      <c r="D162" s="144"/>
      <c r="E162" s="144"/>
      <c r="F162" s="144"/>
      <c r="G162" s="144"/>
    </row>
    <row r="163" spans="1:7" s="138" customFormat="1">
      <c r="A163" s="144"/>
      <c r="B163" s="144"/>
      <c r="C163" s="144"/>
      <c r="D163" s="144"/>
      <c r="E163" s="144"/>
      <c r="F163" s="144"/>
      <c r="G163" s="144"/>
    </row>
    <row r="164" spans="1:7" s="138" customFormat="1">
      <c r="A164" s="144"/>
      <c r="B164" s="144"/>
      <c r="C164" s="144"/>
      <c r="D164" s="144"/>
      <c r="E164" s="144"/>
      <c r="F164" s="144"/>
      <c r="G164" s="144"/>
    </row>
    <row r="165" spans="1:7" s="138" customFormat="1">
      <c r="A165" s="144"/>
      <c r="B165" s="144"/>
      <c r="C165" s="144"/>
      <c r="D165" s="144"/>
      <c r="E165" s="144"/>
      <c r="F165" s="144"/>
      <c r="G165" s="144"/>
    </row>
    <row r="166" spans="1:7" s="138" customFormat="1">
      <c r="A166" s="144"/>
      <c r="B166" s="144"/>
      <c r="C166" s="144"/>
      <c r="D166" s="144"/>
      <c r="E166" s="144"/>
      <c r="F166" s="144"/>
      <c r="G166" s="144"/>
    </row>
    <row r="167" spans="1:7" s="138" customFormat="1">
      <c r="A167" s="144"/>
      <c r="B167" s="144"/>
      <c r="C167" s="144"/>
      <c r="D167" s="144"/>
      <c r="E167" s="144"/>
      <c r="F167" s="144"/>
      <c r="G167" s="144"/>
    </row>
    <row r="168" spans="1:7" s="138" customFormat="1">
      <c r="A168" s="144"/>
      <c r="B168" s="144"/>
      <c r="C168" s="144"/>
      <c r="D168" s="144"/>
      <c r="E168" s="144"/>
      <c r="F168" s="144"/>
      <c r="G168" s="144"/>
    </row>
    <row r="169" spans="1:7" s="138" customFormat="1">
      <c r="A169" s="144"/>
      <c r="B169" s="144"/>
      <c r="C169" s="144"/>
      <c r="D169" s="144"/>
      <c r="E169" s="144"/>
      <c r="F169" s="144"/>
      <c r="G169" s="144"/>
    </row>
    <row r="170" spans="1:7" s="138" customFormat="1">
      <c r="A170" s="144"/>
      <c r="B170" s="144"/>
      <c r="C170" s="144"/>
      <c r="D170" s="144"/>
      <c r="E170" s="144"/>
      <c r="F170" s="144"/>
      <c r="G170" s="144"/>
    </row>
    <row r="171" spans="1:7" s="138" customFormat="1">
      <c r="A171" s="144"/>
      <c r="B171" s="144"/>
      <c r="C171" s="144"/>
      <c r="D171" s="144"/>
      <c r="E171" s="144"/>
      <c r="F171" s="144"/>
      <c r="G171" s="144"/>
    </row>
    <row r="172" spans="1:7" s="138" customFormat="1">
      <c r="A172" s="144"/>
      <c r="B172" s="144"/>
      <c r="C172" s="144"/>
      <c r="D172" s="144"/>
      <c r="E172" s="144"/>
      <c r="F172" s="144"/>
      <c r="G172" s="144"/>
    </row>
    <row r="173" spans="1:7" s="138" customFormat="1">
      <c r="A173" s="144"/>
      <c r="B173" s="144"/>
      <c r="C173" s="144"/>
      <c r="D173" s="144"/>
      <c r="E173" s="144"/>
      <c r="F173" s="144"/>
      <c r="G173" s="144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874"/>
  <sheetViews>
    <sheetView showGridLines="0" zoomScale="90" zoomScaleNormal="90" workbookViewId="0">
      <selection activeCell="G12" sqref="G12"/>
    </sheetView>
  </sheetViews>
  <sheetFormatPr baseColWidth="10" defaultColWidth="11.42578125" defaultRowHeight="15.75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>
      <c r="A1" s="547">
        <f>+PPNE1!B1</f>
        <v>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9"/>
    </row>
    <row r="2" spans="1:15" ht="15.75" customHeight="1">
      <c r="A2" s="550" t="s">
        <v>458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51"/>
    </row>
    <row r="3" spans="1:15" ht="15.75" customHeight="1">
      <c r="A3" s="552" t="s">
        <v>459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53"/>
    </row>
    <row r="4" spans="1:15" ht="15.75" customHeight="1">
      <c r="A4" s="533" t="s">
        <v>68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54"/>
    </row>
    <row r="5" spans="1:15" ht="15.75" customHeight="1">
      <c r="A5" s="533">
        <f>+PPNE1!C5</f>
        <v>2020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54"/>
    </row>
    <row r="6" spans="1:15" ht="15.75" customHeight="1">
      <c r="A6" s="15" t="s">
        <v>325</v>
      </c>
      <c r="B6" s="5"/>
      <c r="C6" s="5"/>
      <c r="D6" s="5"/>
      <c r="E6" s="5"/>
      <c r="F6" s="535" t="str">
        <f>+PPNE1!B6</f>
        <v>Metropolitano</v>
      </c>
      <c r="G6" s="535"/>
      <c r="H6" s="535"/>
      <c r="I6" s="535"/>
      <c r="J6" s="535"/>
      <c r="K6" s="535"/>
      <c r="L6" s="535"/>
      <c r="M6" s="535"/>
      <c r="N6" s="535"/>
      <c r="O6" s="537"/>
    </row>
    <row r="7" spans="1:15" ht="15.75" customHeight="1">
      <c r="A7" s="44" t="s">
        <v>324</v>
      </c>
      <c r="B7" s="45"/>
      <c r="C7" s="45"/>
      <c r="D7" s="16"/>
      <c r="E7" s="45"/>
      <c r="F7" s="538">
        <f>+PPNE1!B7</f>
        <v>0</v>
      </c>
      <c r="G7" s="538"/>
      <c r="H7" s="538"/>
      <c r="I7" s="538"/>
      <c r="J7" s="538"/>
      <c r="K7" s="538"/>
      <c r="L7" s="538"/>
      <c r="M7" s="538"/>
      <c r="N7" s="538"/>
      <c r="O7" s="539"/>
    </row>
    <row r="8" spans="1:15" ht="15.75" customHeight="1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4"/>
      <c r="L9" s="104"/>
      <c r="M9" s="104"/>
      <c r="N9" s="104"/>
      <c r="O9" s="108"/>
    </row>
    <row r="10" spans="1:15" ht="13.5">
      <c r="A10" s="105" t="s">
        <v>55</v>
      </c>
      <c r="B10" s="3"/>
      <c r="C10" s="3"/>
      <c r="D10" s="3"/>
      <c r="E10" s="106"/>
      <c r="F10" s="107"/>
      <c r="G10" s="141">
        <f>+PPNE3!F22</f>
        <v>0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>
      <c r="A11" s="105" t="s">
        <v>476</v>
      </c>
      <c r="B11" s="3"/>
      <c r="C11" s="3"/>
      <c r="D11" s="3"/>
      <c r="E11" s="106"/>
      <c r="F11" s="107"/>
      <c r="G11" s="141">
        <f>+PPNE3!F15</f>
        <v>0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>
      <c r="A14" s="93" t="s">
        <v>78</v>
      </c>
      <c r="B14" s="94"/>
      <c r="C14" s="94"/>
      <c r="D14" s="94"/>
      <c r="E14" s="95"/>
      <c r="F14" s="96"/>
      <c r="G14" s="97">
        <f>SUM(G9:G13)</f>
        <v>0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>
      <c r="A16" s="536" t="s">
        <v>79</v>
      </c>
      <c r="B16" s="536" t="s">
        <v>64</v>
      </c>
      <c r="C16" s="536" t="s">
        <v>4</v>
      </c>
      <c r="D16" s="536" t="s">
        <v>65</v>
      </c>
      <c r="E16" s="536" t="s">
        <v>27</v>
      </c>
      <c r="F16" s="541" t="s">
        <v>69</v>
      </c>
      <c r="G16" s="540" t="s">
        <v>70</v>
      </c>
      <c r="H16" s="540" t="s">
        <v>71</v>
      </c>
      <c r="I16" s="545" t="s">
        <v>72</v>
      </c>
      <c r="J16" s="546" t="s">
        <v>76</v>
      </c>
      <c r="K16" s="546"/>
      <c r="L16" s="540" t="s">
        <v>77</v>
      </c>
      <c r="M16" s="540"/>
      <c r="N16" s="543" t="s">
        <v>350</v>
      </c>
      <c r="O16" s="543" t="s">
        <v>26</v>
      </c>
    </row>
    <row r="17" spans="1:15" ht="44.25" customHeight="1">
      <c r="A17" s="536"/>
      <c r="B17" s="536"/>
      <c r="C17" s="536"/>
      <c r="D17" s="536"/>
      <c r="E17" s="536"/>
      <c r="F17" s="542"/>
      <c r="G17" s="540"/>
      <c r="H17" s="540"/>
      <c r="I17" s="545"/>
      <c r="J17" s="47" t="s">
        <v>73</v>
      </c>
      <c r="K17" s="47" t="s">
        <v>74</v>
      </c>
      <c r="L17" s="47" t="s">
        <v>54</v>
      </c>
      <c r="M17" s="47" t="s">
        <v>75</v>
      </c>
      <c r="N17" s="544"/>
      <c r="O17" s="544"/>
    </row>
    <row r="18" spans="1:15" ht="12.75">
      <c r="A18" s="80">
        <v>2</v>
      </c>
      <c r="B18" s="81"/>
      <c r="C18" s="81"/>
      <c r="D18" s="81"/>
      <c r="E18" s="81"/>
      <c r="F18" s="82" t="s">
        <v>10</v>
      </c>
      <c r="G18" s="83">
        <f t="shared" ref="G18:N18" si="0">+G19+G87+G218+G337+G395+G402+G485</f>
        <v>0</v>
      </c>
      <c r="H18" s="83">
        <f t="shared" si="0"/>
        <v>0</v>
      </c>
      <c r="I18" s="83">
        <f t="shared" si="0"/>
        <v>0</v>
      </c>
      <c r="J18" s="83">
        <f t="shared" si="0"/>
        <v>0</v>
      </c>
      <c r="K18" s="83">
        <f t="shared" si="0"/>
        <v>0</v>
      </c>
      <c r="L18" s="83">
        <f t="shared" si="0"/>
        <v>0</v>
      </c>
      <c r="M18" s="83">
        <f t="shared" si="0"/>
        <v>0</v>
      </c>
      <c r="N18" s="83">
        <f t="shared" si="0"/>
        <v>0</v>
      </c>
      <c r="O18" s="117">
        <f>+O19+O87+O218+O337+O395+O402+O485</f>
        <v>0</v>
      </c>
    </row>
    <row r="19" spans="1:15" ht="12.75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 t="shared" ref="G19:N19" si="1">+G20+G47+G63+G70+G78</f>
        <v>0</v>
      </c>
      <c r="H19" s="92">
        <f t="shared" si="1"/>
        <v>0</v>
      </c>
      <c r="I19" s="92">
        <f t="shared" si="1"/>
        <v>0</v>
      </c>
      <c r="J19" s="92">
        <f t="shared" si="1"/>
        <v>0</v>
      </c>
      <c r="K19" s="92">
        <f t="shared" si="1"/>
        <v>0</v>
      </c>
      <c r="L19" s="92">
        <f t="shared" si="1"/>
        <v>0</v>
      </c>
      <c r="M19" s="92">
        <f t="shared" si="1"/>
        <v>0</v>
      </c>
      <c r="N19" s="92">
        <f t="shared" si="1"/>
        <v>0</v>
      </c>
      <c r="O19" s="118">
        <f>+O20+O47+O63+O70+O78</f>
        <v>0</v>
      </c>
    </row>
    <row r="20" spans="1:15" ht="12.75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 t="shared" ref="G20:N20" si="2">+G21+G28+G36+G38+G40+G45</f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  <c r="M20" s="85">
        <f t="shared" si="2"/>
        <v>0</v>
      </c>
      <c r="N20" s="85">
        <f t="shared" si="2"/>
        <v>0</v>
      </c>
      <c r="O20" s="119">
        <f>+O21+O28+O36+O38+O40+O45</f>
        <v>0</v>
      </c>
    </row>
    <row r="21" spans="1:15" ht="12.75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66">
        <f t="shared" ref="G21:N21" si="3">SUM(G22:G27)</f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  <c r="N21" s="66">
        <f t="shared" si="3"/>
        <v>0</v>
      </c>
      <c r="O21" s="120">
        <f>SUM(O22:O27)</f>
        <v>0</v>
      </c>
    </row>
    <row r="22" spans="1:15" ht="12.75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/>
      <c r="K22" s="55"/>
      <c r="L22" s="55"/>
      <c r="M22" s="55"/>
      <c r="N22" s="55">
        <f t="shared" ref="N22:N27" si="4">SUBTOTAL(9,G22:M22)</f>
        <v>0</v>
      </c>
      <c r="O22" s="110" t="str">
        <f t="shared" ref="O22:O27" si="5">IFERROR(N22/$N$18*100,"0.00")</f>
        <v>0.00</v>
      </c>
    </row>
    <row r="23" spans="1:15" ht="12.75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/>
      <c r="K23" s="55"/>
      <c r="L23" s="55"/>
      <c r="M23" s="55"/>
      <c r="N23" s="55">
        <f t="shared" si="4"/>
        <v>0</v>
      </c>
      <c r="O23" s="110" t="str">
        <f t="shared" si="5"/>
        <v>0.00</v>
      </c>
    </row>
    <row r="24" spans="1:15" ht="12.75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 t="str">
        <f t="shared" si="5"/>
        <v>0.00</v>
      </c>
    </row>
    <row r="25" spans="1:15" ht="12.75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 t="str">
        <f t="shared" si="5"/>
        <v>0.00</v>
      </c>
    </row>
    <row r="26" spans="1:15" ht="12.75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/>
      <c r="K26" s="55"/>
      <c r="L26" s="55"/>
      <c r="M26" s="55"/>
      <c r="N26" s="55">
        <f t="shared" si="4"/>
        <v>0</v>
      </c>
      <c r="O26" s="110" t="str">
        <f t="shared" si="5"/>
        <v>0.00</v>
      </c>
    </row>
    <row r="27" spans="1:15" ht="12.75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 t="str">
        <f t="shared" si="5"/>
        <v>0.00</v>
      </c>
    </row>
    <row r="28" spans="1:15" ht="12.75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66">
        <f t="shared" ref="G28:N28" si="6">SUM(G29:G35)</f>
        <v>0</v>
      </c>
      <c r="H28" s="66">
        <f t="shared" si="6"/>
        <v>0</v>
      </c>
      <c r="I28" s="66">
        <f t="shared" si="6"/>
        <v>0</v>
      </c>
      <c r="J28" s="66">
        <f t="shared" si="6"/>
        <v>0</v>
      </c>
      <c r="K28" s="66">
        <f t="shared" si="6"/>
        <v>0</v>
      </c>
      <c r="L28" s="66">
        <f t="shared" si="6"/>
        <v>0</v>
      </c>
      <c r="M28" s="66">
        <f t="shared" si="6"/>
        <v>0</v>
      </c>
      <c r="N28" s="66">
        <f t="shared" si="6"/>
        <v>0</v>
      </c>
      <c r="O28" s="120">
        <f>SUM(O29:O35)</f>
        <v>0</v>
      </c>
    </row>
    <row r="29" spans="1:15" ht="12.75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55"/>
      <c r="I29" s="55"/>
      <c r="J29" s="55"/>
      <c r="K29" s="55"/>
      <c r="L29" s="55"/>
      <c r="M29" s="55"/>
      <c r="N29" s="55">
        <f t="shared" ref="N29:N35" si="7">SUBTOTAL(9,G29:M29)</f>
        <v>0</v>
      </c>
      <c r="O29" s="110" t="str">
        <f t="shared" ref="O29:O35" si="8">IFERROR(N29/$N$18*100,"0.00")</f>
        <v>0.00</v>
      </c>
    </row>
    <row r="30" spans="1:15" ht="12.75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/>
      <c r="K30" s="55"/>
      <c r="L30" s="55"/>
      <c r="M30" s="55"/>
      <c r="N30" s="55">
        <f t="shared" si="7"/>
        <v>0</v>
      </c>
      <c r="O30" s="110" t="str">
        <f t="shared" si="8"/>
        <v>0.00</v>
      </c>
    </row>
    <row r="31" spans="1:15" ht="12.75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/>
      <c r="K31" s="55"/>
      <c r="L31" s="55"/>
      <c r="M31" s="55"/>
      <c r="N31" s="55">
        <f t="shared" si="7"/>
        <v>0</v>
      </c>
      <c r="O31" s="110" t="str">
        <f t="shared" si="8"/>
        <v>0.00</v>
      </c>
    </row>
    <row r="32" spans="1:15" ht="12.75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/>
      <c r="K32" s="55"/>
      <c r="L32" s="55"/>
      <c r="M32" s="55"/>
      <c r="N32" s="55">
        <f t="shared" si="7"/>
        <v>0</v>
      </c>
      <c r="O32" s="110" t="str">
        <f t="shared" si="8"/>
        <v>0.00</v>
      </c>
    </row>
    <row r="33" spans="1:15" ht="12.75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 t="str">
        <f t="shared" si="8"/>
        <v>0.00</v>
      </c>
    </row>
    <row r="34" spans="1:15" ht="12.75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 t="str">
        <f t="shared" si="8"/>
        <v>0.00</v>
      </c>
    </row>
    <row r="35" spans="1:15" ht="12.75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 t="str">
        <f t="shared" si="8"/>
        <v>0.00</v>
      </c>
    </row>
    <row r="36" spans="1:15" ht="12.75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66">
        <f t="shared" ref="G36:O36" si="9">G37</f>
        <v>0</v>
      </c>
      <c r="H36" s="66">
        <f t="shared" si="9"/>
        <v>0</v>
      </c>
      <c r="I36" s="66">
        <f t="shared" si="9"/>
        <v>0</v>
      </c>
      <c r="J36" s="66">
        <f t="shared" si="9"/>
        <v>0</v>
      </c>
      <c r="K36" s="66">
        <f t="shared" si="9"/>
        <v>0</v>
      </c>
      <c r="L36" s="66">
        <f t="shared" si="9"/>
        <v>0</v>
      </c>
      <c r="M36" s="66">
        <f t="shared" si="9"/>
        <v>0</v>
      </c>
      <c r="N36" s="66">
        <f t="shared" si="9"/>
        <v>0</v>
      </c>
      <c r="O36" s="120" t="str">
        <f t="shared" si="9"/>
        <v>0.00</v>
      </c>
    </row>
    <row r="37" spans="1:15" ht="12.75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 t="str">
        <f>IFERROR(N37/$N$18*100,"0.00")</f>
        <v>0.00</v>
      </c>
    </row>
    <row r="38" spans="1:15" ht="12.75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66">
        <f t="shared" ref="G38:O38" si="10">G39</f>
        <v>0</v>
      </c>
      <c r="H38" s="66">
        <f t="shared" si="10"/>
        <v>0</v>
      </c>
      <c r="I38" s="66">
        <f t="shared" si="10"/>
        <v>0</v>
      </c>
      <c r="J38" s="66">
        <f t="shared" si="10"/>
        <v>0</v>
      </c>
      <c r="K38" s="66">
        <f t="shared" si="10"/>
        <v>0</v>
      </c>
      <c r="L38" s="66">
        <f t="shared" si="10"/>
        <v>0</v>
      </c>
      <c r="M38" s="66">
        <f t="shared" si="10"/>
        <v>0</v>
      </c>
      <c r="N38" s="66">
        <f t="shared" si="10"/>
        <v>0</v>
      </c>
      <c r="O38" s="120" t="str">
        <f t="shared" si="10"/>
        <v>0.00</v>
      </c>
    </row>
    <row r="39" spans="1:15" ht="12.75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/>
      <c r="H39" s="55"/>
      <c r="I39" s="55"/>
      <c r="J39" s="55"/>
      <c r="K39" s="55"/>
      <c r="L39" s="55"/>
      <c r="M39" s="55"/>
      <c r="N39" s="55">
        <f>SUBTOTAL(9,G39:M39)</f>
        <v>0</v>
      </c>
      <c r="O39" s="110" t="str">
        <f>IFERROR(N39/$N$18*100,"0.00")</f>
        <v>0.00</v>
      </c>
    </row>
    <row r="40" spans="1:15" ht="12.75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66">
        <f t="shared" ref="G40:N40" si="11">SUM(G41:G44)</f>
        <v>0</v>
      </c>
      <c r="H40" s="66">
        <f t="shared" si="11"/>
        <v>0</v>
      </c>
      <c r="I40" s="66">
        <f t="shared" si="11"/>
        <v>0</v>
      </c>
      <c r="J40" s="66">
        <f t="shared" si="11"/>
        <v>0</v>
      </c>
      <c r="K40" s="66">
        <f t="shared" si="11"/>
        <v>0</v>
      </c>
      <c r="L40" s="66">
        <f t="shared" si="11"/>
        <v>0</v>
      </c>
      <c r="M40" s="66">
        <f t="shared" si="11"/>
        <v>0</v>
      </c>
      <c r="N40" s="66">
        <f t="shared" si="11"/>
        <v>0</v>
      </c>
      <c r="O40" s="120">
        <f>SUM(O41:O44)</f>
        <v>0</v>
      </c>
    </row>
    <row r="41" spans="1:15" ht="12.75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/>
      <c r="K41" s="55"/>
      <c r="L41" s="55"/>
      <c r="M41" s="55"/>
      <c r="N41" s="55">
        <f>SUBTOTAL(9,G41:M41)</f>
        <v>0</v>
      </c>
      <c r="O41" s="110" t="str">
        <f>IFERROR(N41/$N$18*100,"0.00")</f>
        <v>0.00</v>
      </c>
    </row>
    <row r="42" spans="1:15" ht="12.75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/>
      <c r="K42" s="55"/>
      <c r="L42" s="55"/>
      <c r="M42" s="55"/>
      <c r="N42" s="55">
        <f>SUBTOTAL(9,G42:M42)</f>
        <v>0</v>
      </c>
      <c r="O42" s="110" t="str">
        <f>IFERROR(N42/$N$18*100,"0.00")</f>
        <v>0.00</v>
      </c>
    </row>
    <row r="43" spans="1:15" ht="12.75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/>
      <c r="I43" s="55"/>
      <c r="J43" s="55"/>
      <c r="K43" s="55"/>
      <c r="L43" s="55"/>
      <c r="M43" s="55"/>
      <c r="N43" s="55">
        <f>SUBTOTAL(9,G43:M43)</f>
        <v>0</v>
      </c>
      <c r="O43" s="110" t="str">
        <f>IFERROR(N43/$N$18*100,"0.00")</f>
        <v>0.00</v>
      </c>
    </row>
    <row r="44" spans="1:15" ht="12.75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/>
      <c r="K44" s="55"/>
      <c r="L44" s="55"/>
      <c r="M44" s="55"/>
      <c r="N44" s="55">
        <f>SUBTOTAL(9,G44:M44)</f>
        <v>0</v>
      </c>
      <c r="O44" s="110" t="str">
        <f>IFERROR(N44/$N$18*100,"0.00")</f>
        <v>0.00</v>
      </c>
    </row>
    <row r="45" spans="1:15" ht="12.75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66">
        <f t="shared" ref="G45:O45" si="12">G46</f>
        <v>0</v>
      </c>
      <c r="H45" s="66">
        <f t="shared" si="12"/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0</v>
      </c>
      <c r="N45" s="66">
        <f t="shared" si="12"/>
        <v>0</v>
      </c>
      <c r="O45" s="120" t="str">
        <f t="shared" si="12"/>
        <v>0.00</v>
      </c>
    </row>
    <row r="46" spans="1:15" ht="12.75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/>
      <c r="K46" s="55"/>
      <c r="L46" s="55"/>
      <c r="M46" s="55"/>
      <c r="N46" s="55">
        <f>SUBTOTAL(9,G46:M46)</f>
        <v>0</v>
      </c>
      <c r="O46" s="110" t="str">
        <f>IFERROR(N46/$N$18*100,"0.00")</f>
        <v>0.00</v>
      </c>
    </row>
    <row r="47" spans="1:15" ht="12.75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341">
        <f t="shared" ref="G47:N47" si="13">+G48+G50+G61</f>
        <v>0</v>
      </c>
      <c r="H47" s="341">
        <f t="shared" si="13"/>
        <v>0</v>
      </c>
      <c r="I47" s="341">
        <f t="shared" si="13"/>
        <v>0</v>
      </c>
      <c r="J47" s="341">
        <f t="shared" si="13"/>
        <v>0</v>
      </c>
      <c r="K47" s="341">
        <f t="shared" si="13"/>
        <v>0</v>
      </c>
      <c r="L47" s="341">
        <f t="shared" si="13"/>
        <v>0</v>
      </c>
      <c r="M47" s="341">
        <f t="shared" si="13"/>
        <v>0</v>
      </c>
      <c r="N47" s="341">
        <f t="shared" si="13"/>
        <v>0</v>
      </c>
      <c r="O47" s="119">
        <f>+O48+O50+O61</f>
        <v>0</v>
      </c>
    </row>
    <row r="48" spans="1:15" ht="12.75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66">
        <f t="shared" ref="G48:O48" si="14">G49</f>
        <v>0</v>
      </c>
      <c r="H48" s="66">
        <f t="shared" si="14"/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120" t="str">
        <f t="shared" si="14"/>
        <v>0.00</v>
      </c>
    </row>
    <row r="49" spans="1:15" ht="12.75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 t="str">
        <f>IFERROR(N49/$N$18*100,"0.00")</f>
        <v>0.00</v>
      </c>
    </row>
    <row r="50" spans="1:15" ht="12.75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66">
        <f t="shared" ref="G50:N50" si="15">SUM(G51:G60)</f>
        <v>0</v>
      </c>
      <c r="H50" s="66">
        <f t="shared" si="15"/>
        <v>0</v>
      </c>
      <c r="I50" s="66">
        <f t="shared" si="15"/>
        <v>0</v>
      </c>
      <c r="J50" s="66">
        <f t="shared" si="15"/>
        <v>0</v>
      </c>
      <c r="K50" s="66">
        <f t="shared" si="15"/>
        <v>0</v>
      </c>
      <c r="L50" s="66">
        <f t="shared" si="15"/>
        <v>0</v>
      </c>
      <c r="M50" s="66">
        <f t="shared" si="15"/>
        <v>0</v>
      </c>
      <c r="N50" s="66">
        <f t="shared" si="15"/>
        <v>0</v>
      </c>
      <c r="O50" s="120">
        <f>SUM(O51:O60)</f>
        <v>0</v>
      </c>
    </row>
    <row r="51" spans="1:15" ht="12.75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/>
      <c r="K51" s="55"/>
      <c r="L51" s="55"/>
      <c r="M51" s="55"/>
      <c r="N51" s="55">
        <f t="shared" ref="N51:N60" si="16">SUBTOTAL(9,G51:M51)</f>
        <v>0</v>
      </c>
      <c r="O51" s="110" t="str">
        <f t="shared" ref="O51:O60" si="17">IFERROR(N51/$N$18*100,"0.00")</f>
        <v>0.00</v>
      </c>
    </row>
    <row r="52" spans="1:15" ht="12.75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/>
      <c r="K52" s="55"/>
      <c r="L52" s="55"/>
      <c r="M52" s="55"/>
      <c r="N52" s="55">
        <f t="shared" si="16"/>
        <v>0</v>
      </c>
      <c r="O52" s="110" t="str">
        <f t="shared" si="17"/>
        <v>0.00</v>
      </c>
    </row>
    <row r="53" spans="1:15" ht="12.75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/>
      <c r="K53" s="55"/>
      <c r="L53" s="55"/>
      <c r="M53" s="55"/>
      <c r="N53" s="55">
        <f t="shared" si="16"/>
        <v>0</v>
      </c>
      <c r="O53" s="110" t="str">
        <f t="shared" si="17"/>
        <v>0.00</v>
      </c>
    </row>
    <row r="54" spans="1:15" ht="12.75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/>
      <c r="K54" s="55"/>
      <c r="L54" s="55"/>
      <c r="M54" s="55"/>
      <c r="N54" s="55">
        <f t="shared" si="16"/>
        <v>0</v>
      </c>
      <c r="O54" s="110" t="str">
        <f t="shared" si="17"/>
        <v>0.00</v>
      </c>
    </row>
    <row r="55" spans="1:15" ht="12.75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/>
      <c r="K55" s="55"/>
      <c r="L55" s="55"/>
      <c r="M55" s="55"/>
      <c r="N55" s="55">
        <f t="shared" si="16"/>
        <v>0</v>
      </c>
      <c r="O55" s="110" t="str">
        <f t="shared" si="17"/>
        <v>0.00</v>
      </c>
    </row>
    <row r="56" spans="1:15" ht="12.75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/>
      <c r="I56" s="55"/>
      <c r="J56" s="55"/>
      <c r="K56" s="55"/>
      <c r="L56" s="55"/>
      <c r="M56" s="55"/>
      <c r="N56" s="55">
        <f t="shared" si="16"/>
        <v>0</v>
      </c>
      <c r="O56" s="110" t="str">
        <f t="shared" si="17"/>
        <v>0.00</v>
      </c>
    </row>
    <row r="57" spans="1:15" ht="12.75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/>
      <c r="K57" s="55"/>
      <c r="L57" s="55"/>
      <c r="M57" s="55"/>
      <c r="N57" s="55">
        <f t="shared" si="16"/>
        <v>0</v>
      </c>
      <c r="O57" s="110" t="str">
        <f t="shared" si="17"/>
        <v>0.00</v>
      </c>
    </row>
    <row r="58" spans="1:15" ht="12.75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/>
      <c r="K58" s="55"/>
      <c r="L58" s="55"/>
      <c r="M58" s="55"/>
      <c r="N58" s="55">
        <f t="shared" si="16"/>
        <v>0</v>
      </c>
      <c r="O58" s="110" t="str">
        <f t="shared" si="17"/>
        <v>0.00</v>
      </c>
    </row>
    <row r="59" spans="1:15" ht="12.75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/>
      <c r="K59" s="55"/>
      <c r="L59" s="55"/>
      <c r="M59" s="55"/>
      <c r="N59" s="55">
        <f t="shared" si="16"/>
        <v>0</v>
      </c>
      <c r="O59" s="110" t="str">
        <f t="shared" si="17"/>
        <v>0.00</v>
      </c>
    </row>
    <row r="60" spans="1:15" ht="12.75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/>
      <c r="K60" s="55"/>
      <c r="L60" s="55"/>
      <c r="M60" s="55"/>
      <c r="N60" s="55">
        <f t="shared" si="16"/>
        <v>0</v>
      </c>
      <c r="O60" s="110" t="str">
        <f t="shared" si="17"/>
        <v>0.00</v>
      </c>
    </row>
    <row r="61" spans="1:15" ht="12.75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66">
        <f t="shared" ref="G61:O61" si="18">G62</f>
        <v>0</v>
      </c>
      <c r="H61" s="66">
        <f t="shared" si="18"/>
        <v>0</v>
      </c>
      <c r="I61" s="66">
        <f t="shared" si="18"/>
        <v>0</v>
      </c>
      <c r="J61" s="66">
        <f t="shared" si="18"/>
        <v>0</v>
      </c>
      <c r="K61" s="66">
        <f t="shared" si="18"/>
        <v>0</v>
      </c>
      <c r="L61" s="66">
        <f t="shared" si="18"/>
        <v>0</v>
      </c>
      <c r="M61" s="66">
        <f t="shared" si="18"/>
        <v>0</v>
      </c>
      <c r="N61" s="66">
        <f t="shared" si="18"/>
        <v>0</v>
      </c>
      <c r="O61" s="120" t="str">
        <f t="shared" si="18"/>
        <v>0.00</v>
      </c>
    </row>
    <row r="62" spans="1:15" ht="12.75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 t="str">
        <f>IFERROR(N62/$N$18*100,"0.00")</f>
        <v>0.00</v>
      </c>
    </row>
    <row r="63" spans="1:15" ht="12.75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341">
        <f t="shared" ref="G63:N63" si="19">G64+G67</f>
        <v>0</v>
      </c>
      <c r="H63" s="341">
        <f t="shared" si="19"/>
        <v>0</v>
      </c>
      <c r="I63" s="341">
        <f t="shared" si="19"/>
        <v>0</v>
      </c>
      <c r="J63" s="341">
        <f t="shared" si="19"/>
        <v>0</v>
      </c>
      <c r="K63" s="341">
        <f t="shared" si="19"/>
        <v>0</v>
      </c>
      <c r="L63" s="341">
        <f t="shared" si="19"/>
        <v>0</v>
      </c>
      <c r="M63" s="341">
        <f t="shared" si="19"/>
        <v>0</v>
      </c>
      <c r="N63" s="341">
        <f t="shared" si="19"/>
        <v>0</v>
      </c>
      <c r="O63" s="119">
        <f>O64+O67</f>
        <v>0</v>
      </c>
    </row>
    <row r="64" spans="1:15" ht="12.75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66">
        <f t="shared" ref="G64:N64" si="20">SUM(G65:G66)</f>
        <v>0</v>
      </c>
      <c r="H64" s="66">
        <f t="shared" si="20"/>
        <v>0</v>
      </c>
      <c r="I64" s="66">
        <f t="shared" si="20"/>
        <v>0</v>
      </c>
      <c r="J64" s="66">
        <f t="shared" si="20"/>
        <v>0</v>
      </c>
      <c r="K64" s="66">
        <f t="shared" si="20"/>
        <v>0</v>
      </c>
      <c r="L64" s="66">
        <f t="shared" si="20"/>
        <v>0</v>
      </c>
      <c r="M64" s="66">
        <f t="shared" si="20"/>
        <v>0</v>
      </c>
      <c r="N64" s="66">
        <f t="shared" si="20"/>
        <v>0</v>
      </c>
      <c r="O64" s="120">
        <f>SUM(O65:O66)</f>
        <v>0</v>
      </c>
    </row>
    <row r="65" spans="1:15" ht="12.75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 t="str">
        <f>IFERROR(N65/$N$18*100,"0.00")</f>
        <v>0.00</v>
      </c>
    </row>
    <row r="66" spans="1:15" ht="12.75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 t="str">
        <f>IFERROR(N66/$N$18*100,"0.00")</f>
        <v>0.00</v>
      </c>
    </row>
    <row r="67" spans="1:15" ht="12.75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66">
        <f t="shared" ref="G67:N67" si="21">SUM(G68:G69)</f>
        <v>0</v>
      </c>
      <c r="H67" s="66">
        <f t="shared" si="21"/>
        <v>0</v>
      </c>
      <c r="I67" s="66">
        <f t="shared" si="21"/>
        <v>0</v>
      </c>
      <c r="J67" s="66">
        <f t="shared" si="21"/>
        <v>0</v>
      </c>
      <c r="K67" s="66">
        <f t="shared" si="21"/>
        <v>0</v>
      </c>
      <c r="L67" s="66">
        <f t="shared" si="21"/>
        <v>0</v>
      </c>
      <c r="M67" s="66">
        <f t="shared" si="21"/>
        <v>0</v>
      </c>
      <c r="N67" s="66">
        <f t="shared" si="21"/>
        <v>0</v>
      </c>
      <c r="O67" s="120">
        <f>SUM(O68:O69)</f>
        <v>0</v>
      </c>
    </row>
    <row r="68" spans="1:15" ht="12.75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/>
      <c r="K68" s="55"/>
      <c r="L68" s="55"/>
      <c r="M68" s="55"/>
      <c r="N68" s="55">
        <f>SUBTOTAL(9,G68:M68)</f>
        <v>0</v>
      </c>
      <c r="O68" s="110" t="str">
        <f>IFERROR(N68/$N$18*100,"0.00")</f>
        <v>0.00</v>
      </c>
    </row>
    <row r="69" spans="1:15" ht="12.75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 t="str">
        <f>IFERROR(N69/$N$18*100,"0.00")</f>
        <v>0.00</v>
      </c>
    </row>
    <row r="70" spans="1:15" ht="12.75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341">
        <f t="shared" ref="G70:N70" si="22">G71+G73</f>
        <v>0</v>
      </c>
      <c r="H70" s="341">
        <f t="shared" si="22"/>
        <v>0</v>
      </c>
      <c r="I70" s="341">
        <f t="shared" si="22"/>
        <v>0</v>
      </c>
      <c r="J70" s="341">
        <f t="shared" si="22"/>
        <v>0</v>
      </c>
      <c r="K70" s="341">
        <f t="shared" si="22"/>
        <v>0</v>
      </c>
      <c r="L70" s="341">
        <f t="shared" si="22"/>
        <v>0</v>
      </c>
      <c r="M70" s="341">
        <f t="shared" si="22"/>
        <v>0</v>
      </c>
      <c r="N70" s="341">
        <f t="shared" si="22"/>
        <v>0</v>
      </c>
      <c r="O70" s="119">
        <f>O71+O73</f>
        <v>0</v>
      </c>
    </row>
    <row r="71" spans="1:15" ht="12.75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66">
        <f t="shared" ref="G71:O71" si="23">G72</f>
        <v>0</v>
      </c>
      <c r="H71" s="66">
        <f t="shared" si="23"/>
        <v>0</v>
      </c>
      <c r="I71" s="66">
        <f t="shared" si="23"/>
        <v>0</v>
      </c>
      <c r="J71" s="66">
        <f t="shared" si="23"/>
        <v>0</v>
      </c>
      <c r="K71" s="66">
        <f t="shared" si="23"/>
        <v>0</v>
      </c>
      <c r="L71" s="66">
        <f t="shared" si="23"/>
        <v>0</v>
      </c>
      <c r="M71" s="66">
        <f t="shared" si="23"/>
        <v>0</v>
      </c>
      <c r="N71" s="66">
        <f t="shared" si="23"/>
        <v>0</v>
      </c>
      <c r="O71" s="120" t="str">
        <f t="shared" si="23"/>
        <v>0.00</v>
      </c>
    </row>
    <row r="72" spans="1:15" ht="12.75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 t="str">
        <f>IFERROR(N72/$N$18*100,"0.00")</f>
        <v>0.00</v>
      </c>
    </row>
    <row r="73" spans="1:15" ht="12.75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66">
        <f t="shared" ref="G73:N73" si="24">SUM(G74:G77)</f>
        <v>0</v>
      </c>
      <c r="H73" s="66">
        <f t="shared" si="24"/>
        <v>0</v>
      </c>
      <c r="I73" s="66">
        <f t="shared" si="24"/>
        <v>0</v>
      </c>
      <c r="J73" s="66">
        <f t="shared" si="24"/>
        <v>0</v>
      </c>
      <c r="K73" s="66">
        <f t="shared" si="24"/>
        <v>0</v>
      </c>
      <c r="L73" s="66">
        <f t="shared" si="24"/>
        <v>0</v>
      </c>
      <c r="M73" s="66">
        <f t="shared" si="24"/>
        <v>0</v>
      </c>
      <c r="N73" s="66">
        <f t="shared" si="24"/>
        <v>0</v>
      </c>
      <c r="O73" s="120">
        <f>SUM(O74:O77)</f>
        <v>0</v>
      </c>
    </row>
    <row r="74" spans="1:15" ht="12.75">
      <c r="A74" s="111">
        <v>2</v>
      </c>
      <c r="B74" s="112">
        <v>1</v>
      </c>
      <c r="C74" s="112">
        <v>4</v>
      </c>
      <c r="D74" s="112">
        <v>2</v>
      </c>
      <c r="E74" s="112" t="s">
        <v>309</v>
      </c>
      <c r="F74" s="130" t="s">
        <v>111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 t="str">
        <f>IFERROR(N74/$N$18*100,"0.00")</f>
        <v>0.00</v>
      </c>
    </row>
    <row r="75" spans="1:15" ht="12.75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 t="str">
        <f>IFERROR(N75/$N$18*100,"0.00")</f>
        <v>0.00</v>
      </c>
    </row>
    <row r="76" spans="1:15" ht="12.75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 t="str">
        <f>IFERROR(N76/$N$18*100,"0.00")</f>
        <v>0.00</v>
      </c>
    </row>
    <row r="77" spans="1:15" ht="12.75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 t="str">
        <f>IFERROR(N77/$N$18*100,"0.00")</f>
        <v>0.00</v>
      </c>
    </row>
    <row r="78" spans="1:15" ht="12.75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341">
        <f t="shared" ref="G78:N78" si="25">G79+G81+G83+G85</f>
        <v>0</v>
      </c>
      <c r="H78" s="341">
        <f t="shared" si="25"/>
        <v>0</v>
      </c>
      <c r="I78" s="341">
        <f t="shared" si="25"/>
        <v>0</v>
      </c>
      <c r="J78" s="341">
        <f t="shared" si="25"/>
        <v>0</v>
      </c>
      <c r="K78" s="341">
        <f t="shared" si="25"/>
        <v>0</v>
      </c>
      <c r="L78" s="341">
        <f t="shared" si="25"/>
        <v>0</v>
      </c>
      <c r="M78" s="341">
        <f t="shared" si="25"/>
        <v>0</v>
      </c>
      <c r="N78" s="341">
        <f t="shared" si="25"/>
        <v>0</v>
      </c>
      <c r="O78" s="119">
        <f>O79+O81+O83+O85</f>
        <v>0</v>
      </c>
    </row>
    <row r="79" spans="1:15" ht="12.75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66">
        <f t="shared" ref="G79:O79" si="26">G80</f>
        <v>0</v>
      </c>
      <c r="H79" s="66">
        <f t="shared" si="26"/>
        <v>0</v>
      </c>
      <c r="I79" s="66">
        <f t="shared" si="26"/>
        <v>0</v>
      </c>
      <c r="J79" s="66">
        <f t="shared" si="26"/>
        <v>0</v>
      </c>
      <c r="K79" s="66">
        <f t="shared" si="26"/>
        <v>0</v>
      </c>
      <c r="L79" s="66">
        <f t="shared" si="26"/>
        <v>0</v>
      </c>
      <c r="M79" s="66">
        <f t="shared" si="26"/>
        <v>0</v>
      </c>
      <c r="N79" s="66">
        <f t="shared" si="26"/>
        <v>0</v>
      </c>
      <c r="O79" s="120" t="str">
        <f t="shared" si="26"/>
        <v>0.00</v>
      </c>
    </row>
    <row r="80" spans="1:15" ht="12.75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/>
      <c r="I80" s="55"/>
      <c r="J80" s="55"/>
      <c r="K80" s="55"/>
      <c r="L80" s="55"/>
      <c r="M80" s="55"/>
      <c r="N80" s="55">
        <f>SUBTOTAL(9,G80:M80)</f>
        <v>0</v>
      </c>
      <c r="O80" s="110" t="str">
        <f>IFERROR(N80/$N$18*100,"0.00")</f>
        <v>0.00</v>
      </c>
    </row>
    <row r="81" spans="1:15" ht="12.75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66">
        <f t="shared" ref="G81:O81" si="27">G82</f>
        <v>0</v>
      </c>
      <c r="H81" s="66">
        <f t="shared" si="27"/>
        <v>0</v>
      </c>
      <c r="I81" s="66">
        <f t="shared" si="27"/>
        <v>0</v>
      </c>
      <c r="J81" s="66">
        <f t="shared" si="27"/>
        <v>0</v>
      </c>
      <c r="K81" s="66">
        <f t="shared" si="27"/>
        <v>0</v>
      </c>
      <c r="L81" s="66">
        <f t="shared" si="27"/>
        <v>0</v>
      </c>
      <c r="M81" s="66">
        <f t="shared" si="27"/>
        <v>0</v>
      </c>
      <c r="N81" s="66">
        <f t="shared" si="27"/>
        <v>0</v>
      </c>
      <c r="O81" s="120" t="str">
        <f t="shared" si="27"/>
        <v>0.00</v>
      </c>
    </row>
    <row r="82" spans="1:15" ht="12.75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/>
      <c r="I82" s="55"/>
      <c r="J82" s="55"/>
      <c r="K82" s="55"/>
      <c r="L82" s="55"/>
      <c r="M82" s="55"/>
      <c r="N82" s="55">
        <f>SUBTOTAL(9,G82:M82)</f>
        <v>0</v>
      </c>
      <c r="O82" s="110" t="str">
        <f>IFERROR(N82/$N$18*100,"0.00")</f>
        <v>0.00</v>
      </c>
    </row>
    <row r="83" spans="1:15" ht="12.75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66">
        <f t="shared" ref="G83:O83" si="28">G84</f>
        <v>0</v>
      </c>
      <c r="H83" s="66">
        <f t="shared" si="28"/>
        <v>0</v>
      </c>
      <c r="I83" s="66">
        <f t="shared" si="28"/>
        <v>0</v>
      </c>
      <c r="J83" s="66">
        <f t="shared" si="28"/>
        <v>0</v>
      </c>
      <c r="K83" s="66">
        <f t="shared" si="28"/>
        <v>0</v>
      </c>
      <c r="L83" s="66">
        <f t="shared" si="28"/>
        <v>0</v>
      </c>
      <c r="M83" s="66">
        <f t="shared" si="28"/>
        <v>0</v>
      </c>
      <c r="N83" s="66">
        <f t="shared" si="28"/>
        <v>0</v>
      </c>
      <c r="O83" s="120" t="str">
        <f t="shared" si="28"/>
        <v>0.00</v>
      </c>
    </row>
    <row r="84" spans="1:15" ht="12.75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/>
      <c r="I84" s="55"/>
      <c r="J84" s="55"/>
      <c r="K84" s="55"/>
      <c r="L84" s="55"/>
      <c r="M84" s="55"/>
      <c r="N84" s="55">
        <f>SUBTOTAL(9,G84:M84)</f>
        <v>0</v>
      </c>
      <c r="O84" s="110" t="str">
        <f>IFERROR(N84/$N$18*100,"0.00")</f>
        <v>0.00</v>
      </c>
    </row>
    <row r="85" spans="1:15" ht="12.75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66">
        <f t="shared" ref="G85:O85" si="29">G86</f>
        <v>0</v>
      </c>
      <c r="H85" s="66">
        <f t="shared" si="29"/>
        <v>0</v>
      </c>
      <c r="I85" s="66">
        <f t="shared" si="29"/>
        <v>0</v>
      </c>
      <c r="J85" s="66">
        <f t="shared" si="29"/>
        <v>0</v>
      </c>
      <c r="K85" s="66">
        <f t="shared" si="29"/>
        <v>0</v>
      </c>
      <c r="L85" s="66">
        <f t="shared" si="29"/>
        <v>0</v>
      </c>
      <c r="M85" s="66">
        <f t="shared" si="29"/>
        <v>0</v>
      </c>
      <c r="N85" s="66">
        <f t="shared" si="29"/>
        <v>0</v>
      </c>
      <c r="O85" s="120" t="str">
        <f t="shared" si="29"/>
        <v>0.00</v>
      </c>
    </row>
    <row r="86" spans="1:15" ht="12.75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/>
      <c r="K86" s="55"/>
      <c r="L86" s="55"/>
      <c r="M86" s="55"/>
      <c r="N86" s="55">
        <f>SUBTOTAL(9,G86:M86)</f>
        <v>0</v>
      </c>
      <c r="O86" s="110" t="str">
        <f>IFERROR(N86/$N$18*100,"0.00")</f>
        <v>0.00</v>
      </c>
    </row>
    <row r="87" spans="1:15" ht="12.75">
      <c r="A87" s="88">
        <v>2</v>
      </c>
      <c r="B87" s="89">
        <v>2</v>
      </c>
      <c r="C87" s="90"/>
      <c r="D87" s="90"/>
      <c r="E87" s="90"/>
      <c r="F87" s="91" t="s">
        <v>366</v>
      </c>
      <c r="G87" s="342">
        <f t="shared" ref="G87:N87" si="30">+G88+G106+G111+G116+G125+G146+G165+G183</f>
        <v>0</v>
      </c>
      <c r="H87" s="342">
        <f t="shared" si="30"/>
        <v>0</v>
      </c>
      <c r="I87" s="342">
        <f t="shared" si="30"/>
        <v>0</v>
      </c>
      <c r="J87" s="342">
        <f t="shared" si="30"/>
        <v>0</v>
      </c>
      <c r="K87" s="342">
        <f t="shared" si="30"/>
        <v>0</v>
      </c>
      <c r="L87" s="342">
        <f t="shared" si="30"/>
        <v>0</v>
      </c>
      <c r="M87" s="342">
        <f t="shared" si="30"/>
        <v>0</v>
      </c>
      <c r="N87" s="342">
        <f t="shared" si="30"/>
        <v>0</v>
      </c>
      <c r="O87" s="118">
        <f>+O88+O106+O111+O116+O125+O146+O165+O183</f>
        <v>0</v>
      </c>
    </row>
    <row r="88" spans="1:15" ht="12.75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341">
        <f t="shared" ref="G88:N88" si="31">+G89+G91+G93+G95+G97+G99+G102+G104</f>
        <v>0</v>
      </c>
      <c r="H88" s="341">
        <f t="shared" si="31"/>
        <v>0</v>
      </c>
      <c r="I88" s="341">
        <f t="shared" si="31"/>
        <v>0</v>
      </c>
      <c r="J88" s="341">
        <f t="shared" si="31"/>
        <v>0</v>
      </c>
      <c r="K88" s="341">
        <f t="shared" si="31"/>
        <v>0</v>
      </c>
      <c r="L88" s="341">
        <f t="shared" si="31"/>
        <v>0</v>
      </c>
      <c r="M88" s="341">
        <f t="shared" si="31"/>
        <v>0</v>
      </c>
      <c r="N88" s="341">
        <f t="shared" si="31"/>
        <v>0</v>
      </c>
      <c r="O88" s="119">
        <f>+O89+O91+O93+O95+O97+O99+O102+O104</f>
        <v>0</v>
      </c>
    </row>
    <row r="89" spans="1:15" ht="12.75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119</v>
      </c>
      <c r="G89" s="66">
        <f t="shared" ref="G89:O89" si="32">G90</f>
        <v>0</v>
      </c>
      <c r="H89" s="66">
        <f t="shared" si="32"/>
        <v>0</v>
      </c>
      <c r="I89" s="66">
        <f t="shared" si="32"/>
        <v>0</v>
      </c>
      <c r="J89" s="66">
        <f t="shared" si="32"/>
        <v>0</v>
      </c>
      <c r="K89" s="66">
        <f t="shared" si="32"/>
        <v>0</v>
      </c>
      <c r="L89" s="66">
        <f t="shared" si="32"/>
        <v>0</v>
      </c>
      <c r="M89" s="66">
        <f t="shared" si="32"/>
        <v>0</v>
      </c>
      <c r="N89" s="66">
        <f t="shared" si="32"/>
        <v>0</v>
      </c>
      <c r="O89" s="120" t="str">
        <f t="shared" si="32"/>
        <v>0.00</v>
      </c>
    </row>
    <row r="90" spans="1:15" ht="12.75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/>
      <c r="K90" s="55"/>
      <c r="L90" s="55"/>
      <c r="M90" s="55"/>
      <c r="N90" s="55">
        <f>SUBTOTAL(9,G90:M90)</f>
        <v>0</v>
      </c>
      <c r="O90" s="110" t="str">
        <f>IFERROR(N90/$N$18*100,"0.00")</f>
        <v>0.00</v>
      </c>
    </row>
    <row r="91" spans="1:15" ht="12.75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66">
        <f t="shared" ref="G91:O91" si="33">G92</f>
        <v>0</v>
      </c>
      <c r="H91" s="66">
        <f t="shared" si="33"/>
        <v>0</v>
      </c>
      <c r="I91" s="66">
        <f t="shared" si="33"/>
        <v>0</v>
      </c>
      <c r="J91" s="66">
        <f t="shared" si="33"/>
        <v>0</v>
      </c>
      <c r="K91" s="66">
        <f t="shared" si="33"/>
        <v>0</v>
      </c>
      <c r="L91" s="66">
        <f t="shared" si="33"/>
        <v>0</v>
      </c>
      <c r="M91" s="66">
        <f t="shared" si="33"/>
        <v>0</v>
      </c>
      <c r="N91" s="66">
        <f t="shared" si="33"/>
        <v>0</v>
      </c>
      <c r="O91" s="120" t="str">
        <f t="shared" si="33"/>
        <v>0.00</v>
      </c>
    </row>
    <row r="92" spans="1:15" ht="12.75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/>
      <c r="K92" s="55"/>
      <c r="L92" s="55"/>
      <c r="M92" s="55"/>
      <c r="N92" s="55">
        <f>SUBTOTAL(9,G92:M92)</f>
        <v>0</v>
      </c>
      <c r="O92" s="110" t="str">
        <f>IFERROR(N92/$N$18*100,"0.00")</f>
        <v>0.00</v>
      </c>
    </row>
    <row r="93" spans="1:15" ht="12.75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66">
        <f t="shared" ref="G93:O93" si="34">G94</f>
        <v>0</v>
      </c>
      <c r="H93" s="66">
        <f t="shared" si="34"/>
        <v>0</v>
      </c>
      <c r="I93" s="66">
        <f t="shared" si="34"/>
        <v>0</v>
      </c>
      <c r="J93" s="66">
        <f t="shared" si="34"/>
        <v>0</v>
      </c>
      <c r="K93" s="66">
        <f t="shared" si="34"/>
        <v>0</v>
      </c>
      <c r="L93" s="66">
        <f t="shared" si="34"/>
        <v>0</v>
      </c>
      <c r="M93" s="66">
        <f t="shared" si="34"/>
        <v>0</v>
      </c>
      <c r="N93" s="66">
        <f t="shared" si="34"/>
        <v>0</v>
      </c>
      <c r="O93" s="120" t="str">
        <f t="shared" si="34"/>
        <v>0.00</v>
      </c>
    </row>
    <row r="94" spans="1:15" ht="12.75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55"/>
      <c r="I94" s="55"/>
      <c r="J94" s="55"/>
      <c r="K94" s="55"/>
      <c r="L94" s="55"/>
      <c r="M94" s="55"/>
      <c r="N94" s="55">
        <f>SUBTOTAL(9,G94:M94)</f>
        <v>0</v>
      </c>
      <c r="O94" s="110" t="str">
        <f>IFERROR(N94/$N$18*100,"0.00")</f>
        <v>0.00</v>
      </c>
    </row>
    <row r="95" spans="1:15" ht="12.75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66">
        <f t="shared" ref="G95:O95" si="35">G96</f>
        <v>0</v>
      </c>
      <c r="H95" s="66">
        <f t="shared" si="35"/>
        <v>0</v>
      </c>
      <c r="I95" s="66">
        <f t="shared" si="35"/>
        <v>0</v>
      </c>
      <c r="J95" s="66">
        <f t="shared" si="35"/>
        <v>0</v>
      </c>
      <c r="K95" s="66">
        <f t="shared" si="35"/>
        <v>0</v>
      </c>
      <c r="L95" s="66">
        <f t="shared" si="35"/>
        <v>0</v>
      </c>
      <c r="M95" s="66">
        <f t="shared" si="35"/>
        <v>0</v>
      </c>
      <c r="N95" s="66">
        <f t="shared" si="35"/>
        <v>0</v>
      </c>
      <c r="O95" s="120" t="str">
        <f t="shared" si="35"/>
        <v>0.00</v>
      </c>
    </row>
    <row r="96" spans="1:15" ht="12.75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 t="str">
        <f>IFERROR(N96/$N$18*100,"0.00")</f>
        <v>0.00</v>
      </c>
    </row>
    <row r="97" spans="1:15" ht="12.75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66">
        <f t="shared" ref="G97:O97" si="36">G98</f>
        <v>0</v>
      </c>
      <c r="H97" s="66">
        <f t="shared" si="36"/>
        <v>0</v>
      </c>
      <c r="I97" s="66">
        <f t="shared" si="36"/>
        <v>0</v>
      </c>
      <c r="J97" s="66">
        <f t="shared" si="36"/>
        <v>0</v>
      </c>
      <c r="K97" s="66">
        <f t="shared" si="36"/>
        <v>0</v>
      </c>
      <c r="L97" s="66">
        <f t="shared" si="36"/>
        <v>0</v>
      </c>
      <c r="M97" s="66">
        <f t="shared" si="36"/>
        <v>0</v>
      </c>
      <c r="N97" s="66">
        <f t="shared" si="36"/>
        <v>0</v>
      </c>
      <c r="O97" s="120" t="str">
        <f t="shared" si="36"/>
        <v>0.00</v>
      </c>
    </row>
    <row r="98" spans="1:15" ht="12.75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/>
      <c r="I98" s="55"/>
      <c r="J98" s="55"/>
      <c r="K98" s="55"/>
      <c r="L98" s="55"/>
      <c r="M98" s="55"/>
      <c r="N98" s="55">
        <f>SUBTOTAL(9,G98:M98)</f>
        <v>0</v>
      </c>
      <c r="O98" s="110" t="str">
        <f>IFERROR(N98/$N$18*100,"0.00")</f>
        <v>0.00</v>
      </c>
    </row>
    <row r="99" spans="1:15" ht="12.75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66">
        <f t="shared" ref="G99:N99" si="37">G100+G101</f>
        <v>0</v>
      </c>
      <c r="H99" s="66">
        <f t="shared" si="37"/>
        <v>0</v>
      </c>
      <c r="I99" s="66">
        <f t="shared" si="37"/>
        <v>0</v>
      </c>
      <c r="J99" s="66">
        <f t="shared" si="37"/>
        <v>0</v>
      </c>
      <c r="K99" s="66">
        <f t="shared" si="37"/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120">
        <f>O100+O101</f>
        <v>0</v>
      </c>
    </row>
    <row r="100" spans="1:15" ht="12.75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66"/>
      <c r="K100" s="66"/>
      <c r="L100" s="66"/>
      <c r="M100" s="66"/>
      <c r="N100" s="55">
        <f>SUBTOTAL(9,G100:M100)</f>
        <v>0</v>
      </c>
      <c r="O100" s="110" t="str">
        <f>IFERROR(N100/$N$18*100,"0.00")</f>
        <v>0.00</v>
      </c>
    </row>
    <row r="101" spans="1:15" ht="12.75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66"/>
      <c r="K101" s="66"/>
      <c r="L101" s="66"/>
      <c r="M101" s="66"/>
      <c r="N101" s="55">
        <f>SUBTOTAL(9,G101:M101)</f>
        <v>0</v>
      </c>
      <c r="O101" s="110" t="str">
        <f>IFERROR(N101/$N$18*100,"0.00")</f>
        <v>0.00</v>
      </c>
    </row>
    <row r="102" spans="1:15" ht="12.75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66">
        <f t="shared" ref="G102:O102" si="38">G103</f>
        <v>0</v>
      </c>
      <c r="H102" s="66">
        <f t="shared" si="38"/>
        <v>0</v>
      </c>
      <c r="I102" s="66">
        <f t="shared" si="38"/>
        <v>0</v>
      </c>
      <c r="J102" s="66">
        <f t="shared" si="38"/>
        <v>0</v>
      </c>
      <c r="K102" s="66">
        <f t="shared" si="38"/>
        <v>0</v>
      </c>
      <c r="L102" s="66">
        <f t="shared" si="38"/>
        <v>0</v>
      </c>
      <c r="M102" s="66">
        <f t="shared" si="38"/>
        <v>0</v>
      </c>
      <c r="N102" s="66">
        <f t="shared" si="38"/>
        <v>0</v>
      </c>
      <c r="O102" s="120" t="str">
        <f t="shared" si="38"/>
        <v>0.00</v>
      </c>
    </row>
    <row r="103" spans="1:15" ht="12.75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/>
      <c r="I103" s="55"/>
      <c r="J103" s="55"/>
      <c r="K103" s="55"/>
      <c r="L103" s="55"/>
      <c r="M103" s="55"/>
      <c r="N103" s="55">
        <f>SUBTOTAL(9,G103:M103)</f>
        <v>0</v>
      </c>
      <c r="O103" s="110" t="str">
        <f>IFERROR(N103/$N$18*100,"0.00")</f>
        <v>0.00</v>
      </c>
    </row>
    <row r="104" spans="1:15" ht="12.75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66">
        <f t="shared" ref="G104:O104" si="39">G105</f>
        <v>0</v>
      </c>
      <c r="H104" s="66">
        <f t="shared" si="39"/>
        <v>0</v>
      </c>
      <c r="I104" s="66">
        <f t="shared" si="39"/>
        <v>0</v>
      </c>
      <c r="J104" s="66">
        <f t="shared" si="39"/>
        <v>0</v>
      </c>
      <c r="K104" s="66">
        <f t="shared" si="39"/>
        <v>0</v>
      </c>
      <c r="L104" s="66">
        <f t="shared" si="39"/>
        <v>0</v>
      </c>
      <c r="M104" s="66">
        <f t="shared" si="39"/>
        <v>0</v>
      </c>
      <c r="N104" s="66">
        <f t="shared" si="39"/>
        <v>0</v>
      </c>
      <c r="O104" s="120" t="str">
        <f t="shared" si="39"/>
        <v>0.00</v>
      </c>
    </row>
    <row r="105" spans="1:15" ht="12.75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/>
      <c r="I105" s="55"/>
      <c r="J105" s="55"/>
      <c r="K105" s="55"/>
      <c r="L105" s="55"/>
      <c r="M105" s="55"/>
      <c r="N105" s="55">
        <f>SUBTOTAL(9,G105:M105)</f>
        <v>0</v>
      </c>
      <c r="O105" s="110" t="str">
        <f>IFERROR(N105/$N$18*100,"0.00")</f>
        <v>0.00</v>
      </c>
    </row>
    <row r="106" spans="1:15" ht="12.75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341">
        <f t="shared" ref="G106:N106" si="40">+G107+G109</f>
        <v>0</v>
      </c>
      <c r="H106" s="341">
        <f t="shared" si="40"/>
        <v>0</v>
      </c>
      <c r="I106" s="341">
        <f t="shared" si="40"/>
        <v>0</v>
      </c>
      <c r="J106" s="341">
        <f t="shared" si="40"/>
        <v>0</v>
      </c>
      <c r="K106" s="341">
        <f t="shared" si="40"/>
        <v>0</v>
      </c>
      <c r="L106" s="341">
        <f t="shared" si="40"/>
        <v>0</v>
      </c>
      <c r="M106" s="341">
        <f t="shared" si="40"/>
        <v>0</v>
      </c>
      <c r="N106" s="341">
        <f t="shared" si="40"/>
        <v>0</v>
      </c>
      <c r="O106" s="119">
        <f>+O107+O109</f>
        <v>0</v>
      </c>
    </row>
    <row r="107" spans="1:15" ht="12.75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66">
        <f t="shared" ref="G107:O107" si="41">G108</f>
        <v>0</v>
      </c>
      <c r="H107" s="66">
        <f t="shared" si="41"/>
        <v>0</v>
      </c>
      <c r="I107" s="66">
        <f t="shared" si="41"/>
        <v>0</v>
      </c>
      <c r="J107" s="66">
        <f t="shared" si="41"/>
        <v>0</v>
      </c>
      <c r="K107" s="66">
        <f t="shared" si="41"/>
        <v>0</v>
      </c>
      <c r="L107" s="66">
        <f t="shared" si="41"/>
        <v>0</v>
      </c>
      <c r="M107" s="66">
        <f t="shared" si="41"/>
        <v>0</v>
      </c>
      <c r="N107" s="66">
        <f t="shared" si="41"/>
        <v>0</v>
      </c>
      <c r="O107" s="120" t="str">
        <f t="shared" si="41"/>
        <v>0.00</v>
      </c>
    </row>
    <row r="108" spans="1:15" ht="12.75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/>
      <c r="K108" s="55"/>
      <c r="L108" s="55"/>
      <c r="M108" s="55"/>
      <c r="N108" s="55">
        <f>SUBTOTAL(9,G108:M108)</f>
        <v>0</v>
      </c>
      <c r="O108" s="110" t="str">
        <f>IFERROR(N108/$N$18*100,"0.00")</f>
        <v>0.00</v>
      </c>
    </row>
    <row r="109" spans="1:15" ht="12.75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66">
        <f t="shared" ref="G109:O109" si="42">G110</f>
        <v>0</v>
      </c>
      <c r="H109" s="66">
        <f t="shared" si="42"/>
        <v>0</v>
      </c>
      <c r="I109" s="66">
        <f t="shared" si="42"/>
        <v>0</v>
      </c>
      <c r="J109" s="66">
        <f t="shared" si="42"/>
        <v>0</v>
      </c>
      <c r="K109" s="66">
        <f t="shared" si="42"/>
        <v>0</v>
      </c>
      <c r="L109" s="66">
        <f t="shared" si="42"/>
        <v>0</v>
      </c>
      <c r="M109" s="66">
        <f t="shared" si="42"/>
        <v>0</v>
      </c>
      <c r="N109" s="66">
        <f t="shared" si="42"/>
        <v>0</v>
      </c>
      <c r="O109" s="120" t="str">
        <f t="shared" si="42"/>
        <v>0.00</v>
      </c>
    </row>
    <row r="110" spans="1:15" ht="12.75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55"/>
      <c r="I110" s="55"/>
      <c r="J110" s="55"/>
      <c r="K110" s="55"/>
      <c r="L110" s="55"/>
      <c r="M110" s="55"/>
      <c r="N110" s="55">
        <f>SUBTOTAL(9,G110:M110)</f>
        <v>0</v>
      </c>
      <c r="O110" s="110" t="str">
        <f>IFERROR(N110/$N$18*100,"0.00")</f>
        <v>0.00</v>
      </c>
    </row>
    <row r="111" spans="1:15" ht="12.75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341">
        <f t="shared" ref="G111:N111" si="43">+G112+G114</f>
        <v>0</v>
      </c>
      <c r="H111" s="341">
        <f t="shared" si="43"/>
        <v>0</v>
      </c>
      <c r="I111" s="341">
        <f t="shared" si="43"/>
        <v>0</v>
      </c>
      <c r="J111" s="341">
        <f t="shared" si="43"/>
        <v>0</v>
      </c>
      <c r="K111" s="341">
        <f t="shared" si="43"/>
        <v>0</v>
      </c>
      <c r="L111" s="341">
        <f t="shared" si="43"/>
        <v>0</v>
      </c>
      <c r="M111" s="341">
        <f t="shared" si="43"/>
        <v>0</v>
      </c>
      <c r="N111" s="341">
        <f t="shared" si="43"/>
        <v>0</v>
      </c>
      <c r="O111" s="119">
        <f>+O112+O114</f>
        <v>0</v>
      </c>
    </row>
    <row r="112" spans="1:15" ht="12.75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66">
        <f t="shared" ref="G112:O112" si="44">G113</f>
        <v>0</v>
      </c>
      <c r="H112" s="66">
        <f t="shared" si="44"/>
        <v>0</v>
      </c>
      <c r="I112" s="66">
        <f t="shared" si="44"/>
        <v>0</v>
      </c>
      <c r="J112" s="66">
        <f t="shared" si="44"/>
        <v>0</v>
      </c>
      <c r="K112" s="66">
        <f t="shared" si="44"/>
        <v>0</v>
      </c>
      <c r="L112" s="66">
        <f t="shared" si="44"/>
        <v>0</v>
      </c>
      <c r="M112" s="66">
        <f t="shared" si="44"/>
        <v>0</v>
      </c>
      <c r="N112" s="66">
        <f t="shared" si="44"/>
        <v>0</v>
      </c>
      <c r="O112" s="120" t="str">
        <f t="shared" si="44"/>
        <v>0.00</v>
      </c>
    </row>
    <row r="113" spans="1:15" ht="12.75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/>
      <c r="K113" s="55"/>
      <c r="L113" s="55"/>
      <c r="M113" s="55"/>
      <c r="N113" s="55">
        <f>SUBTOTAL(9,G113:M113)</f>
        <v>0</v>
      </c>
      <c r="O113" s="110" t="str">
        <f>IFERROR(N113/$N$18*100,"0.00")</f>
        <v>0.00</v>
      </c>
    </row>
    <row r="114" spans="1:15" ht="12.75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66">
        <f t="shared" ref="G114:O114" si="45">G115</f>
        <v>0</v>
      </c>
      <c r="H114" s="66">
        <f t="shared" si="45"/>
        <v>0</v>
      </c>
      <c r="I114" s="66">
        <f t="shared" si="45"/>
        <v>0</v>
      </c>
      <c r="J114" s="66">
        <f t="shared" si="45"/>
        <v>0</v>
      </c>
      <c r="K114" s="66">
        <f t="shared" si="45"/>
        <v>0</v>
      </c>
      <c r="L114" s="66">
        <f t="shared" si="45"/>
        <v>0</v>
      </c>
      <c r="M114" s="66">
        <f t="shared" si="45"/>
        <v>0</v>
      </c>
      <c r="N114" s="66">
        <f t="shared" si="45"/>
        <v>0</v>
      </c>
      <c r="O114" s="120" t="str">
        <f t="shared" si="45"/>
        <v>0.00</v>
      </c>
    </row>
    <row r="115" spans="1:15" ht="12.75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/>
      <c r="K115" s="55"/>
      <c r="L115" s="55"/>
      <c r="M115" s="55"/>
      <c r="N115" s="55">
        <f>SUBTOTAL(9,G115:M115)</f>
        <v>0</v>
      </c>
      <c r="O115" s="110" t="str">
        <f>IFERROR(N115/$N$18*100,"0.00")</f>
        <v>0.00</v>
      </c>
    </row>
    <row r="116" spans="1:15" ht="12.75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341">
        <f t="shared" ref="G116:N116" si="46">+G117+G119+G121+G123</f>
        <v>0</v>
      </c>
      <c r="H116" s="341">
        <f t="shared" si="46"/>
        <v>0</v>
      </c>
      <c r="I116" s="341">
        <f t="shared" si="46"/>
        <v>0</v>
      </c>
      <c r="J116" s="341">
        <f t="shared" si="46"/>
        <v>0</v>
      </c>
      <c r="K116" s="341">
        <f t="shared" si="46"/>
        <v>0</v>
      </c>
      <c r="L116" s="341">
        <f t="shared" si="46"/>
        <v>0</v>
      </c>
      <c r="M116" s="341">
        <f t="shared" si="46"/>
        <v>0</v>
      </c>
      <c r="N116" s="341">
        <f t="shared" si="46"/>
        <v>0</v>
      </c>
      <c r="O116" s="119">
        <f>+O117+O119+O121+O123</f>
        <v>0</v>
      </c>
    </row>
    <row r="117" spans="1:15" ht="12.75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66">
        <f t="shared" ref="G117:O117" si="47">G118</f>
        <v>0</v>
      </c>
      <c r="H117" s="66">
        <f t="shared" si="47"/>
        <v>0</v>
      </c>
      <c r="I117" s="66">
        <f t="shared" si="47"/>
        <v>0</v>
      </c>
      <c r="J117" s="66">
        <f t="shared" si="47"/>
        <v>0</v>
      </c>
      <c r="K117" s="66">
        <f t="shared" si="47"/>
        <v>0</v>
      </c>
      <c r="L117" s="66">
        <f t="shared" si="47"/>
        <v>0</v>
      </c>
      <c r="M117" s="66">
        <f t="shared" si="47"/>
        <v>0</v>
      </c>
      <c r="N117" s="66">
        <f t="shared" si="47"/>
        <v>0</v>
      </c>
      <c r="O117" s="120" t="str">
        <f t="shared" si="47"/>
        <v>0.00</v>
      </c>
    </row>
    <row r="118" spans="1:15" ht="12.75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/>
      <c r="K118" s="55"/>
      <c r="L118" s="55"/>
      <c r="M118" s="55"/>
      <c r="N118" s="55">
        <f>SUBTOTAL(9,G118:M118)</f>
        <v>0</v>
      </c>
      <c r="O118" s="110" t="str">
        <f>IFERROR(N118/$N$18*100,"0.00")</f>
        <v>0.00</v>
      </c>
    </row>
    <row r="119" spans="1:15" ht="12.75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66">
        <f t="shared" ref="G119:O119" si="48">G120</f>
        <v>0</v>
      </c>
      <c r="H119" s="66">
        <f t="shared" si="48"/>
        <v>0</v>
      </c>
      <c r="I119" s="66">
        <f t="shared" si="48"/>
        <v>0</v>
      </c>
      <c r="J119" s="66">
        <f t="shared" si="48"/>
        <v>0</v>
      </c>
      <c r="K119" s="66">
        <f t="shared" si="48"/>
        <v>0</v>
      </c>
      <c r="L119" s="66">
        <f t="shared" si="48"/>
        <v>0</v>
      </c>
      <c r="M119" s="66">
        <f t="shared" si="48"/>
        <v>0</v>
      </c>
      <c r="N119" s="66">
        <f t="shared" si="48"/>
        <v>0</v>
      </c>
      <c r="O119" s="120" t="str">
        <f t="shared" si="48"/>
        <v>0.00</v>
      </c>
    </row>
    <row r="120" spans="1:15" ht="12.75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/>
      <c r="K120" s="55"/>
      <c r="L120" s="55"/>
      <c r="M120" s="55"/>
      <c r="N120" s="55">
        <f>SUBTOTAL(9,G120:M120)</f>
        <v>0</v>
      </c>
      <c r="O120" s="110" t="str">
        <f>IFERROR(N120/$N$18*100,"0.00")</f>
        <v>0.00</v>
      </c>
    </row>
    <row r="121" spans="1:15" ht="12.75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66">
        <f t="shared" ref="G121:O121" si="49">G122</f>
        <v>0</v>
      </c>
      <c r="H121" s="66">
        <f t="shared" si="49"/>
        <v>0</v>
      </c>
      <c r="I121" s="66">
        <f t="shared" si="49"/>
        <v>0</v>
      </c>
      <c r="J121" s="66">
        <f t="shared" si="49"/>
        <v>0</v>
      </c>
      <c r="K121" s="66">
        <f t="shared" si="49"/>
        <v>0</v>
      </c>
      <c r="L121" s="66">
        <f t="shared" si="49"/>
        <v>0</v>
      </c>
      <c r="M121" s="66">
        <f t="shared" si="49"/>
        <v>0</v>
      </c>
      <c r="N121" s="66">
        <f t="shared" si="49"/>
        <v>0</v>
      </c>
      <c r="O121" s="120" t="str">
        <f t="shared" si="49"/>
        <v>0.00</v>
      </c>
    </row>
    <row r="122" spans="1:15" ht="12.75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 t="str">
        <f>IFERROR(N122/$N$18*100,"0.00")</f>
        <v>0.00</v>
      </c>
    </row>
    <row r="123" spans="1:15" ht="12.75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66">
        <f t="shared" ref="G123:O123" si="50">G124</f>
        <v>0</v>
      </c>
      <c r="H123" s="66">
        <f t="shared" si="50"/>
        <v>0</v>
      </c>
      <c r="I123" s="66">
        <f t="shared" si="50"/>
        <v>0</v>
      </c>
      <c r="J123" s="66">
        <f t="shared" si="50"/>
        <v>0</v>
      </c>
      <c r="K123" s="66">
        <f t="shared" si="50"/>
        <v>0</v>
      </c>
      <c r="L123" s="66">
        <f t="shared" si="50"/>
        <v>0</v>
      </c>
      <c r="M123" s="66">
        <f t="shared" si="50"/>
        <v>0</v>
      </c>
      <c r="N123" s="66">
        <f t="shared" si="50"/>
        <v>0</v>
      </c>
      <c r="O123" s="120" t="str">
        <f t="shared" si="50"/>
        <v>0.00</v>
      </c>
    </row>
    <row r="124" spans="1:15" ht="12.75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 t="str">
        <f>IFERROR(N124/$N$18*100,"0.00")</f>
        <v>0.00</v>
      </c>
    </row>
    <row r="125" spans="1:15" ht="12.75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341">
        <f t="shared" ref="G125:N125" si="51">+G126+G128+G130+G136+G138+G140+G142+G144</f>
        <v>0</v>
      </c>
      <c r="H125" s="341">
        <f t="shared" si="51"/>
        <v>0</v>
      </c>
      <c r="I125" s="341">
        <f t="shared" si="51"/>
        <v>0</v>
      </c>
      <c r="J125" s="341">
        <f t="shared" si="51"/>
        <v>0</v>
      </c>
      <c r="K125" s="341">
        <f t="shared" si="51"/>
        <v>0</v>
      </c>
      <c r="L125" s="341">
        <f t="shared" si="51"/>
        <v>0</v>
      </c>
      <c r="M125" s="341">
        <f t="shared" si="51"/>
        <v>0</v>
      </c>
      <c r="N125" s="341">
        <f t="shared" si="51"/>
        <v>0</v>
      </c>
      <c r="O125" s="119">
        <f>+O126+O128+O130+O136+O138+O140+O142+O144</f>
        <v>0</v>
      </c>
    </row>
    <row r="126" spans="1:15" ht="12.75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66">
        <f t="shared" ref="G126:O126" si="52">G127</f>
        <v>0</v>
      </c>
      <c r="H126" s="66">
        <f t="shared" si="52"/>
        <v>0</v>
      </c>
      <c r="I126" s="66">
        <f t="shared" si="52"/>
        <v>0</v>
      </c>
      <c r="J126" s="66">
        <f t="shared" si="52"/>
        <v>0</v>
      </c>
      <c r="K126" s="66">
        <f t="shared" si="52"/>
        <v>0</v>
      </c>
      <c r="L126" s="66">
        <f t="shared" si="52"/>
        <v>0</v>
      </c>
      <c r="M126" s="66">
        <f t="shared" si="52"/>
        <v>0</v>
      </c>
      <c r="N126" s="66">
        <f t="shared" si="52"/>
        <v>0</v>
      </c>
      <c r="O126" s="120" t="str">
        <f t="shared" si="52"/>
        <v>0.00</v>
      </c>
    </row>
    <row r="127" spans="1:15" ht="12.75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 t="str">
        <f>IFERROR(N127/$N$18*100,"0.00")</f>
        <v>0.00</v>
      </c>
    </row>
    <row r="128" spans="1:15" ht="12.75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66">
        <f t="shared" ref="G128:O128" si="53">G129</f>
        <v>0</v>
      </c>
      <c r="H128" s="66">
        <f t="shared" si="53"/>
        <v>0</v>
      </c>
      <c r="I128" s="66">
        <f t="shared" si="53"/>
        <v>0</v>
      </c>
      <c r="J128" s="66">
        <f t="shared" si="53"/>
        <v>0</v>
      </c>
      <c r="K128" s="66">
        <f t="shared" si="53"/>
        <v>0</v>
      </c>
      <c r="L128" s="66">
        <f t="shared" si="53"/>
        <v>0</v>
      </c>
      <c r="M128" s="66">
        <f t="shared" si="53"/>
        <v>0</v>
      </c>
      <c r="N128" s="66">
        <f t="shared" si="53"/>
        <v>0</v>
      </c>
      <c r="O128" s="120" t="str">
        <f t="shared" si="53"/>
        <v>0.00</v>
      </c>
    </row>
    <row r="129" spans="1:15" ht="12.75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 t="str">
        <f>IFERROR(N129/$N$18*100,"0.00")</f>
        <v>0.00</v>
      </c>
    </row>
    <row r="130" spans="1:15" ht="12.75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66">
        <f t="shared" ref="G130:N130" si="54">SUM(G131:G135)</f>
        <v>0</v>
      </c>
      <c r="H130" s="66">
        <f t="shared" si="54"/>
        <v>0</v>
      </c>
      <c r="I130" s="66">
        <f t="shared" si="54"/>
        <v>0</v>
      </c>
      <c r="J130" s="66">
        <f t="shared" si="54"/>
        <v>0</v>
      </c>
      <c r="K130" s="66">
        <f t="shared" si="54"/>
        <v>0</v>
      </c>
      <c r="L130" s="66">
        <f t="shared" si="54"/>
        <v>0</v>
      </c>
      <c r="M130" s="66">
        <f t="shared" si="54"/>
        <v>0</v>
      </c>
      <c r="N130" s="66">
        <f t="shared" si="54"/>
        <v>0</v>
      </c>
      <c r="O130" s="120">
        <f>SUM(O131:O135)</f>
        <v>0</v>
      </c>
    </row>
    <row r="131" spans="1:15" ht="12.75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 t="str">
        <f>IFERROR(N131/$N$18*100,"0.00")</f>
        <v>0.00</v>
      </c>
    </row>
    <row r="132" spans="1:15" ht="12.75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/>
      <c r="K132" s="55"/>
      <c r="L132" s="55"/>
      <c r="M132" s="55"/>
      <c r="N132" s="55">
        <f>SUBTOTAL(9,G132:M132)</f>
        <v>0</v>
      </c>
      <c r="O132" s="110" t="str">
        <f>IFERROR(N132/$N$18*100,"0.00")</f>
        <v>0.00</v>
      </c>
    </row>
    <row r="133" spans="1:15" ht="12.75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 t="str">
        <f>IFERROR(N133/$N$18*100,"0.00")</f>
        <v>0.00</v>
      </c>
    </row>
    <row r="134" spans="1:15" ht="12.75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 t="str">
        <f>IFERROR(N134/$N$18*100,"0.00")</f>
        <v>0.00</v>
      </c>
    </row>
    <row r="135" spans="1:15" ht="12.75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/>
      <c r="K135" s="55"/>
      <c r="L135" s="55"/>
      <c r="M135" s="55"/>
      <c r="N135" s="55">
        <f>SUBTOTAL(9,G135:M135)</f>
        <v>0</v>
      </c>
      <c r="O135" s="110" t="str">
        <f>IFERROR(N135/$N$18*100,"0.00")</f>
        <v>0.00</v>
      </c>
    </row>
    <row r="136" spans="1:15" ht="12.75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66">
        <f t="shared" ref="G136:O136" si="55">G137</f>
        <v>0</v>
      </c>
      <c r="H136" s="66">
        <f t="shared" si="55"/>
        <v>0</v>
      </c>
      <c r="I136" s="66">
        <f t="shared" si="55"/>
        <v>0</v>
      </c>
      <c r="J136" s="66">
        <f t="shared" si="55"/>
        <v>0</v>
      </c>
      <c r="K136" s="66">
        <f t="shared" si="55"/>
        <v>0</v>
      </c>
      <c r="L136" s="66">
        <f t="shared" si="55"/>
        <v>0</v>
      </c>
      <c r="M136" s="66">
        <f t="shared" si="55"/>
        <v>0</v>
      </c>
      <c r="N136" s="66">
        <f t="shared" si="55"/>
        <v>0</v>
      </c>
      <c r="O136" s="120" t="str">
        <f t="shared" si="55"/>
        <v>0.00</v>
      </c>
    </row>
    <row r="137" spans="1:15" ht="12.75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/>
      <c r="K137" s="55"/>
      <c r="L137" s="55"/>
      <c r="M137" s="55"/>
      <c r="N137" s="55">
        <f>SUBTOTAL(9,G137:M137)</f>
        <v>0</v>
      </c>
      <c r="O137" s="110" t="str">
        <f>IFERROR(N137/$N$18*100,"0.00")</f>
        <v>0.00</v>
      </c>
    </row>
    <row r="138" spans="1:15" ht="12.75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66">
        <f t="shared" ref="G138:O138" si="56">+G139</f>
        <v>0</v>
      </c>
      <c r="H138" s="66">
        <f t="shared" si="56"/>
        <v>0</v>
      </c>
      <c r="I138" s="66">
        <f t="shared" si="56"/>
        <v>0</v>
      </c>
      <c r="J138" s="66">
        <f t="shared" si="56"/>
        <v>0</v>
      </c>
      <c r="K138" s="66">
        <f t="shared" si="56"/>
        <v>0</v>
      </c>
      <c r="L138" s="66">
        <f t="shared" si="56"/>
        <v>0</v>
      </c>
      <c r="M138" s="66">
        <f t="shared" si="56"/>
        <v>0</v>
      </c>
      <c r="N138" s="66">
        <f t="shared" si="56"/>
        <v>0</v>
      </c>
      <c r="O138" s="121" t="str">
        <f t="shared" si="56"/>
        <v>0.00</v>
      </c>
    </row>
    <row r="139" spans="1:15" ht="12.75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 t="str">
        <f>IFERROR(N139/$N$18*100,"0.00")</f>
        <v>0.00</v>
      </c>
    </row>
    <row r="140" spans="1:15" ht="12.75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66">
        <f t="shared" ref="G140:O140" si="57">G141</f>
        <v>0</v>
      </c>
      <c r="H140" s="66">
        <f t="shared" si="57"/>
        <v>0</v>
      </c>
      <c r="I140" s="66">
        <f t="shared" si="57"/>
        <v>0</v>
      </c>
      <c r="J140" s="66">
        <f t="shared" si="57"/>
        <v>0</v>
      </c>
      <c r="K140" s="66">
        <f t="shared" si="57"/>
        <v>0</v>
      </c>
      <c r="L140" s="66">
        <f t="shared" si="57"/>
        <v>0</v>
      </c>
      <c r="M140" s="66">
        <f t="shared" si="57"/>
        <v>0</v>
      </c>
      <c r="N140" s="66">
        <f t="shared" si="57"/>
        <v>0</v>
      </c>
      <c r="O140" s="120" t="str">
        <f t="shared" si="57"/>
        <v>0.00</v>
      </c>
    </row>
    <row r="141" spans="1:15" ht="12.75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 t="str">
        <f>IFERROR(N141/$N$18*100,"0.00")</f>
        <v>0.00</v>
      </c>
    </row>
    <row r="142" spans="1:15" ht="12.75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66">
        <f t="shared" ref="G142:O142" si="58">+G143</f>
        <v>0</v>
      </c>
      <c r="H142" s="66">
        <f t="shared" si="58"/>
        <v>0</v>
      </c>
      <c r="I142" s="66">
        <f t="shared" si="58"/>
        <v>0</v>
      </c>
      <c r="J142" s="66">
        <f t="shared" si="58"/>
        <v>0</v>
      </c>
      <c r="K142" s="66">
        <f t="shared" si="58"/>
        <v>0</v>
      </c>
      <c r="L142" s="66">
        <f t="shared" si="58"/>
        <v>0</v>
      </c>
      <c r="M142" s="66">
        <f t="shared" si="58"/>
        <v>0</v>
      </c>
      <c r="N142" s="66">
        <f t="shared" si="58"/>
        <v>0</v>
      </c>
      <c r="O142" s="121" t="str">
        <f t="shared" si="58"/>
        <v>0.00</v>
      </c>
    </row>
    <row r="143" spans="1:15" ht="12.75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 t="str">
        <f>IFERROR(N143/$N$18*100,"0.00")</f>
        <v>0.00</v>
      </c>
    </row>
    <row r="144" spans="1:15" ht="12.75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66">
        <f t="shared" ref="G144:O144" si="59">G145</f>
        <v>0</v>
      </c>
      <c r="H144" s="66">
        <f t="shared" si="59"/>
        <v>0</v>
      </c>
      <c r="I144" s="66">
        <f t="shared" si="59"/>
        <v>0</v>
      </c>
      <c r="J144" s="66">
        <f t="shared" si="59"/>
        <v>0</v>
      </c>
      <c r="K144" s="66">
        <f t="shared" si="59"/>
        <v>0</v>
      </c>
      <c r="L144" s="66">
        <f t="shared" si="59"/>
        <v>0</v>
      </c>
      <c r="M144" s="66">
        <f t="shared" si="59"/>
        <v>0</v>
      </c>
      <c r="N144" s="66">
        <f t="shared" si="59"/>
        <v>0</v>
      </c>
      <c r="O144" s="120" t="str">
        <f t="shared" si="59"/>
        <v>0.00</v>
      </c>
    </row>
    <row r="145" spans="1:15" ht="12.75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/>
      <c r="K145" s="55"/>
      <c r="L145" s="55"/>
      <c r="M145" s="55"/>
      <c r="N145" s="55">
        <f>SUBTOTAL(9,G145:M145)</f>
        <v>0</v>
      </c>
      <c r="O145" s="110" t="str">
        <f>IFERROR(N145/$N$18*100,"0.00")</f>
        <v>0.00</v>
      </c>
    </row>
    <row r="146" spans="1:15" ht="12.75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341">
        <f t="shared" ref="G146:N146" si="60">+G147+G149+G151+G153+G155+G157+G159+G161+G163</f>
        <v>0</v>
      </c>
      <c r="H146" s="341">
        <f t="shared" si="60"/>
        <v>0</v>
      </c>
      <c r="I146" s="341">
        <f t="shared" si="60"/>
        <v>0</v>
      </c>
      <c r="J146" s="341">
        <f t="shared" si="60"/>
        <v>0</v>
      </c>
      <c r="K146" s="341">
        <f t="shared" si="60"/>
        <v>0</v>
      </c>
      <c r="L146" s="341">
        <f t="shared" si="60"/>
        <v>0</v>
      </c>
      <c r="M146" s="341">
        <f t="shared" si="60"/>
        <v>0</v>
      </c>
      <c r="N146" s="341">
        <f t="shared" si="60"/>
        <v>0</v>
      </c>
      <c r="O146" s="119">
        <f>+O147+O149+O151+O153+O155+O157+O159+O161+O163</f>
        <v>0</v>
      </c>
    </row>
    <row r="147" spans="1:15" ht="12.75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66">
        <f t="shared" ref="G147:O147" si="61">G148</f>
        <v>0</v>
      </c>
      <c r="H147" s="66">
        <f t="shared" si="61"/>
        <v>0</v>
      </c>
      <c r="I147" s="66">
        <f t="shared" si="61"/>
        <v>0</v>
      </c>
      <c r="J147" s="66">
        <f t="shared" si="61"/>
        <v>0</v>
      </c>
      <c r="K147" s="66">
        <f t="shared" si="61"/>
        <v>0</v>
      </c>
      <c r="L147" s="66">
        <f t="shared" si="61"/>
        <v>0</v>
      </c>
      <c r="M147" s="66">
        <f t="shared" si="61"/>
        <v>0</v>
      </c>
      <c r="N147" s="66">
        <f t="shared" si="61"/>
        <v>0</v>
      </c>
      <c r="O147" s="120" t="str">
        <f t="shared" si="61"/>
        <v>0.00</v>
      </c>
    </row>
    <row r="148" spans="1:15" ht="12.75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/>
      <c r="K148" s="55"/>
      <c r="L148" s="55"/>
      <c r="M148" s="55"/>
      <c r="N148" s="55">
        <f>SUBTOTAL(9,G148:M148)</f>
        <v>0</v>
      </c>
      <c r="O148" s="110" t="str">
        <f>IFERROR(N148/$N$18*100,"0.00")</f>
        <v>0.00</v>
      </c>
    </row>
    <row r="149" spans="1:15" ht="12.75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66">
        <f t="shared" ref="G149:O149" si="62">G150</f>
        <v>0</v>
      </c>
      <c r="H149" s="66">
        <f t="shared" si="62"/>
        <v>0</v>
      </c>
      <c r="I149" s="66">
        <f t="shared" si="62"/>
        <v>0</v>
      </c>
      <c r="J149" s="66">
        <f t="shared" si="62"/>
        <v>0</v>
      </c>
      <c r="K149" s="66">
        <f t="shared" si="62"/>
        <v>0</v>
      </c>
      <c r="L149" s="66">
        <f t="shared" si="62"/>
        <v>0</v>
      </c>
      <c r="M149" s="66">
        <f t="shared" si="62"/>
        <v>0</v>
      </c>
      <c r="N149" s="66">
        <f t="shared" si="62"/>
        <v>0</v>
      </c>
      <c r="O149" s="120" t="str">
        <f t="shared" si="62"/>
        <v>0.00</v>
      </c>
    </row>
    <row r="150" spans="1:15" ht="12.75">
      <c r="A150" s="123">
        <v>2</v>
      </c>
      <c r="B150" s="112">
        <v>2</v>
      </c>
      <c r="C150" s="112">
        <v>6</v>
      </c>
      <c r="D150" s="112">
        <v>2</v>
      </c>
      <c r="E150" s="112" t="s">
        <v>309</v>
      </c>
      <c r="F150" s="124" t="s">
        <v>145</v>
      </c>
      <c r="G150" s="115"/>
      <c r="H150" s="115"/>
      <c r="I150" s="115"/>
      <c r="J150" s="115"/>
      <c r="K150" s="115"/>
      <c r="L150" s="115"/>
      <c r="M150" s="115"/>
      <c r="N150" s="115">
        <f>SUBTOTAL(9,G150:M150)</f>
        <v>0</v>
      </c>
      <c r="O150" s="116" t="str">
        <f>IFERROR(N150/$N$18*100,"0.00")</f>
        <v>0.00</v>
      </c>
    </row>
    <row r="151" spans="1:15" ht="12.75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66">
        <f t="shared" ref="G151:O151" si="63">G152</f>
        <v>0</v>
      </c>
      <c r="H151" s="66">
        <f t="shared" si="63"/>
        <v>0</v>
      </c>
      <c r="I151" s="66">
        <f t="shared" si="63"/>
        <v>0</v>
      </c>
      <c r="J151" s="66">
        <f t="shared" si="63"/>
        <v>0</v>
      </c>
      <c r="K151" s="66">
        <f t="shared" si="63"/>
        <v>0</v>
      </c>
      <c r="L151" s="66">
        <f t="shared" si="63"/>
        <v>0</v>
      </c>
      <c r="M151" s="66">
        <f t="shared" si="63"/>
        <v>0</v>
      </c>
      <c r="N151" s="66">
        <f t="shared" si="63"/>
        <v>0</v>
      </c>
      <c r="O151" s="120" t="str">
        <f t="shared" si="63"/>
        <v>0.00</v>
      </c>
    </row>
    <row r="152" spans="1:15" ht="12.75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 t="str">
        <f>IFERROR(N152/$N$18*100,"0.00")</f>
        <v>0.00</v>
      </c>
    </row>
    <row r="153" spans="1:15" ht="12.75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66">
        <f t="shared" ref="G153:O153" si="64">G154</f>
        <v>0</v>
      </c>
      <c r="H153" s="66">
        <f t="shared" si="64"/>
        <v>0</v>
      </c>
      <c r="I153" s="66">
        <f t="shared" si="64"/>
        <v>0</v>
      </c>
      <c r="J153" s="66">
        <f t="shared" si="64"/>
        <v>0</v>
      </c>
      <c r="K153" s="66">
        <f t="shared" si="64"/>
        <v>0</v>
      </c>
      <c r="L153" s="66">
        <f t="shared" si="64"/>
        <v>0</v>
      </c>
      <c r="M153" s="66">
        <f t="shared" si="64"/>
        <v>0</v>
      </c>
      <c r="N153" s="66">
        <f t="shared" si="64"/>
        <v>0</v>
      </c>
      <c r="O153" s="120" t="str">
        <f t="shared" si="64"/>
        <v>0.00</v>
      </c>
    </row>
    <row r="154" spans="1:15" ht="12.75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 t="str">
        <f>IFERROR(N154/$N$18*100,"0.00")</f>
        <v>0.00</v>
      </c>
    </row>
    <row r="155" spans="1:15" ht="12.75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66">
        <f t="shared" ref="G155:O155" si="65">+G156</f>
        <v>0</v>
      </c>
      <c r="H155" s="66">
        <f t="shared" si="65"/>
        <v>0</v>
      </c>
      <c r="I155" s="66">
        <f t="shared" si="65"/>
        <v>0</v>
      </c>
      <c r="J155" s="66">
        <f t="shared" si="65"/>
        <v>0</v>
      </c>
      <c r="K155" s="66">
        <f t="shared" si="65"/>
        <v>0</v>
      </c>
      <c r="L155" s="66">
        <f t="shared" si="65"/>
        <v>0</v>
      </c>
      <c r="M155" s="66">
        <f t="shared" si="65"/>
        <v>0</v>
      </c>
      <c r="N155" s="66">
        <f t="shared" si="65"/>
        <v>0</v>
      </c>
      <c r="O155" s="121" t="str">
        <f t="shared" si="65"/>
        <v>0.00</v>
      </c>
    </row>
    <row r="156" spans="1:15" ht="12.75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 t="str">
        <f>IFERROR(N156/$N$18*100,"0.00")</f>
        <v>0.00</v>
      </c>
    </row>
    <row r="157" spans="1:15" ht="12.75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66">
        <f t="shared" ref="G157:O157" si="66">+G158</f>
        <v>0</v>
      </c>
      <c r="H157" s="66">
        <f t="shared" si="66"/>
        <v>0</v>
      </c>
      <c r="I157" s="66">
        <f t="shared" si="66"/>
        <v>0</v>
      </c>
      <c r="J157" s="66">
        <f t="shared" si="66"/>
        <v>0</v>
      </c>
      <c r="K157" s="66">
        <f t="shared" si="66"/>
        <v>0</v>
      </c>
      <c r="L157" s="66">
        <f t="shared" si="66"/>
        <v>0</v>
      </c>
      <c r="M157" s="66">
        <f t="shared" si="66"/>
        <v>0</v>
      </c>
      <c r="N157" s="66">
        <f t="shared" si="66"/>
        <v>0</v>
      </c>
      <c r="O157" s="121" t="str">
        <f t="shared" si="66"/>
        <v>0.00</v>
      </c>
    </row>
    <row r="158" spans="1:15" ht="12.75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 t="str">
        <f>IFERROR(N158/$N$18*100,"0.00")</f>
        <v>0.00</v>
      </c>
    </row>
    <row r="159" spans="1:15" ht="12.75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66">
        <f t="shared" ref="G159:O159" si="67">+G160</f>
        <v>0</v>
      </c>
      <c r="H159" s="66">
        <f t="shared" si="67"/>
        <v>0</v>
      </c>
      <c r="I159" s="66">
        <f t="shared" si="67"/>
        <v>0</v>
      </c>
      <c r="J159" s="66">
        <f t="shared" si="67"/>
        <v>0</v>
      </c>
      <c r="K159" s="66">
        <f t="shared" si="67"/>
        <v>0</v>
      </c>
      <c r="L159" s="66">
        <f t="shared" si="67"/>
        <v>0</v>
      </c>
      <c r="M159" s="66">
        <f t="shared" si="67"/>
        <v>0</v>
      </c>
      <c r="N159" s="66">
        <f t="shared" si="67"/>
        <v>0</v>
      </c>
      <c r="O159" s="121" t="str">
        <f t="shared" si="67"/>
        <v>0.00</v>
      </c>
    </row>
    <row r="160" spans="1:15" ht="12.75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 t="str">
        <f>IFERROR(N160/$N$18*100,"0.00")</f>
        <v>0.00</v>
      </c>
    </row>
    <row r="161" spans="1:15" ht="12.75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66">
        <f t="shared" ref="G161:O161" si="68">+G162</f>
        <v>0</v>
      </c>
      <c r="H161" s="66">
        <f t="shared" si="68"/>
        <v>0</v>
      </c>
      <c r="I161" s="66">
        <f t="shared" si="68"/>
        <v>0</v>
      </c>
      <c r="J161" s="66">
        <f t="shared" si="68"/>
        <v>0</v>
      </c>
      <c r="K161" s="66">
        <f t="shared" si="68"/>
        <v>0</v>
      </c>
      <c r="L161" s="66">
        <f t="shared" si="68"/>
        <v>0</v>
      </c>
      <c r="M161" s="66">
        <f t="shared" si="68"/>
        <v>0</v>
      </c>
      <c r="N161" s="66">
        <f t="shared" si="68"/>
        <v>0</v>
      </c>
      <c r="O161" s="121" t="str">
        <f t="shared" si="68"/>
        <v>0.00</v>
      </c>
    </row>
    <row r="162" spans="1:15" ht="12.75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/>
      <c r="K162" s="55"/>
      <c r="L162" s="55"/>
      <c r="M162" s="55"/>
      <c r="N162" s="55">
        <f>SUBTOTAL(9,G162:M162)</f>
        <v>0</v>
      </c>
      <c r="O162" s="110" t="str">
        <f>IFERROR(N162/$N$18*100,"0.00")</f>
        <v>0.00</v>
      </c>
    </row>
    <row r="163" spans="1:15" ht="12.75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66">
        <f t="shared" ref="G163:O163" si="69">+G164</f>
        <v>0</v>
      </c>
      <c r="H163" s="66">
        <f t="shared" si="69"/>
        <v>0</v>
      </c>
      <c r="I163" s="66">
        <f t="shared" si="69"/>
        <v>0</v>
      </c>
      <c r="J163" s="66">
        <f t="shared" si="69"/>
        <v>0</v>
      </c>
      <c r="K163" s="66">
        <f t="shared" si="69"/>
        <v>0</v>
      </c>
      <c r="L163" s="66">
        <f t="shared" si="69"/>
        <v>0</v>
      </c>
      <c r="M163" s="66">
        <f t="shared" si="69"/>
        <v>0</v>
      </c>
      <c r="N163" s="66">
        <f t="shared" si="69"/>
        <v>0</v>
      </c>
      <c r="O163" s="121" t="str">
        <f t="shared" si="69"/>
        <v>0.00</v>
      </c>
    </row>
    <row r="164" spans="1:15" ht="12.75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 t="str">
        <f>IFERROR(N164/$N$18*100,"0.00")</f>
        <v>0.00</v>
      </c>
    </row>
    <row r="165" spans="1:15" ht="12.75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341">
        <f t="shared" ref="G165:N165" si="70">+G166+G174+G181</f>
        <v>0</v>
      </c>
      <c r="H165" s="341">
        <f t="shared" si="70"/>
        <v>0</v>
      </c>
      <c r="I165" s="341">
        <f t="shared" si="70"/>
        <v>0</v>
      </c>
      <c r="J165" s="341">
        <f t="shared" si="70"/>
        <v>0</v>
      </c>
      <c r="K165" s="341">
        <f t="shared" si="70"/>
        <v>0</v>
      </c>
      <c r="L165" s="341">
        <f t="shared" si="70"/>
        <v>0</v>
      </c>
      <c r="M165" s="341">
        <f t="shared" si="70"/>
        <v>0</v>
      </c>
      <c r="N165" s="341">
        <f t="shared" si="70"/>
        <v>0</v>
      </c>
      <c r="O165" s="119">
        <f>+O166+O174+O181</f>
        <v>0</v>
      </c>
    </row>
    <row r="166" spans="1:15" ht="12.75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66">
        <f t="shared" ref="G166:N166" si="71">SUM(G167:G173)</f>
        <v>0</v>
      </c>
      <c r="H166" s="66">
        <f t="shared" si="71"/>
        <v>0</v>
      </c>
      <c r="I166" s="66">
        <f t="shared" si="71"/>
        <v>0</v>
      </c>
      <c r="J166" s="66">
        <f t="shared" si="71"/>
        <v>0</v>
      </c>
      <c r="K166" s="66">
        <f t="shared" si="71"/>
        <v>0</v>
      </c>
      <c r="L166" s="66">
        <f t="shared" si="71"/>
        <v>0</v>
      </c>
      <c r="M166" s="66">
        <f t="shared" si="71"/>
        <v>0</v>
      </c>
      <c r="N166" s="66">
        <f t="shared" si="71"/>
        <v>0</v>
      </c>
      <c r="O166" s="120">
        <f>SUM(O167:O173)</f>
        <v>0</v>
      </c>
    </row>
    <row r="167" spans="1:15" ht="12.75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/>
      <c r="K167" s="55"/>
      <c r="L167" s="55"/>
      <c r="M167" s="55"/>
      <c r="N167" s="55">
        <f t="shared" ref="N167:N173" si="72">SUBTOTAL(9,G167:M167)</f>
        <v>0</v>
      </c>
      <c r="O167" s="110" t="str">
        <f t="shared" ref="O167:O173" si="73">IFERROR(N167/$N$18*100,"0.00")</f>
        <v>0.00</v>
      </c>
    </row>
    <row r="168" spans="1:15" ht="12.75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/>
      <c r="K168" s="55"/>
      <c r="L168" s="55"/>
      <c r="M168" s="55"/>
      <c r="N168" s="55">
        <f t="shared" si="72"/>
        <v>0</v>
      </c>
      <c r="O168" s="110" t="str">
        <f t="shared" si="73"/>
        <v>0.00</v>
      </c>
    </row>
    <row r="169" spans="1:15" ht="12.75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/>
      <c r="K169" s="55"/>
      <c r="L169" s="55"/>
      <c r="M169" s="55"/>
      <c r="N169" s="55">
        <f t="shared" si="72"/>
        <v>0</v>
      </c>
      <c r="O169" s="110" t="str">
        <f t="shared" si="73"/>
        <v>0.00</v>
      </c>
    </row>
    <row r="170" spans="1:15" ht="12.75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/>
      <c r="K170" s="55"/>
      <c r="L170" s="55"/>
      <c r="M170" s="55"/>
      <c r="N170" s="55">
        <f t="shared" si="72"/>
        <v>0</v>
      </c>
      <c r="O170" s="110" t="str">
        <f t="shared" si="73"/>
        <v>0.00</v>
      </c>
    </row>
    <row r="171" spans="1:15" ht="12.75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/>
      <c r="K171" s="55"/>
      <c r="L171" s="55"/>
      <c r="M171" s="55"/>
      <c r="N171" s="55">
        <f t="shared" si="72"/>
        <v>0</v>
      </c>
      <c r="O171" s="110" t="str">
        <f t="shared" si="73"/>
        <v>0.00</v>
      </c>
    </row>
    <row r="172" spans="1:15" ht="12.75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/>
      <c r="K172" s="55"/>
      <c r="L172" s="55"/>
      <c r="M172" s="55"/>
      <c r="N172" s="55">
        <f t="shared" si="72"/>
        <v>0</v>
      </c>
      <c r="O172" s="110" t="str">
        <f t="shared" si="73"/>
        <v>0.00</v>
      </c>
    </row>
    <row r="173" spans="1:15" ht="12.75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/>
      <c r="K173" s="55"/>
      <c r="L173" s="55"/>
      <c r="M173" s="55"/>
      <c r="N173" s="55">
        <f t="shared" si="72"/>
        <v>0</v>
      </c>
      <c r="O173" s="110" t="str">
        <f t="shared" si="73"/>
        <v>0.00</v>
      </c>
    </row>
    <row r="174" spans="1:15" ht="12.75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66">
        <f t="shared" ref="G174:N174" si="74">SUM(G175:G180)</f>
        <v>0</v>
      </c>
      <c r="H174" s="66">
        <f t="shared" si="74"/>
        <v>0</v>
      </c>
      <c r="I174" s="66">
        <f t="shared" si="74"/>
        <v>0</v>
      </c>
      <c r="J174" s="66">
        <f t="shared" si="74"/>
        <v>0</v>
      </c>
      <c r="K174" s="66">
        <f t="shared" si="74"/>
        <v>0</v>
      </c>
      <c r="L174" s="66">
        <f t="shared" si="74"/>
        <v>0</v>
      </c>
      <c r="M174" s="66">
        <f t="shared" si="74"/>
        <v>0</v>
      </c>
      <c r="N174" s="66">
        <f t="shared" si="74"/>
        <v>0</v>
      </c>
      <c r="O174" s="120">
        <f>SUM(O175:O180)</f>
        <v>0</v>
      </c>
    </row>
    <row r="175" spans="1:15" ht="12.75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/>
      <c r="I175" s="55"/>
      <c r="J175" s="55"/>
      <c r="K175" s="55"/>
      <c r="L175" s="55"/>
      <c r="M175" s="55"/>
      <c r="N175" s="55">
        <f t="shared" ref="N175:N180" si="75">SUBTOTAL(9,G175:M175)</f>
        <v>0</v>
      </c>
      <c r="O175" s="110" t="str">
        <f t="shared" ref="O175:O180" si="76">IFERROR(N175/$N$18*100,"0.00")</f>
        <v>0.00</v>
      </c>
    </row>
    <row r="176" spans="1:15" ht="12.75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/>
      <c r="K176" s="55"/>
      <c r="L176" s="55"/>
      <c r="M176" s="55"/>
      <c r="N176" s="55">
        <f t="shared" si="75"/>
        <v>0</v>
      </c>
      <c r="O176" s="110" t="str">
        <f t="shared" si="76"/>
        <v>0.00</v>
      </c>
    </row>
    <row r="177" spans="1:15" ht="12.75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/>
      <c r="K177" s="55"/>
      <c r="L177" s="55"/>
      <c r="M177" s="55"/>
      <c r="N177" s="55">
        <f t="shared" si="75"/>
        <v>0</v>
      </c>
      <c r="O177" s="110" t="str">
        <f t="shared" si="76"/>
        <v>0.00</v>
      </c>
    </row>
    <row r="178" spans="1:15" ht="12.75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/>
      <c r="I178" s="55"/>
      <c r="J178" s="55"/>
      <c r="K178" s="55"/>
      <c r="L178" s="55"/>
      <c r="M178" s="55"/>
      <c r="N178" s="55">
        <f t="shared" si="75"/>
        <v>0</v>
      </c>
      <c r="O178" s="110" t="str">
        <f t="shared" si="76"/>
        <v>0.00</v>
      </c>
    </row>
    <row r="179" spans="1:15" ht="12.75">
      <c r="A179" s="56">
        <v>2</v>
      </c>
      <c r="B179" s="57">
        <v>2</v>
      </c>
      <c r="C179" s="57">
        <v>7</v>
      </c>
      <c r="D179" s="57">
        <v>2</v>
      </c>
      <c r="E179" s="57" t="s">
        <v>316</v>
      </c>
      <c r="F179" s="69" t="s">
        <v>317</v>
      </c>
      <c r="G179" s="55"/>
      <c r="H179" s="55"/>
      <c r="I179" s="55"/>
      <c r="J179" s="55"/>
      <c r="K179" s="55"/>
      <c r="L179" s="55"/>
      <c r="M179" s="55"/>
      <c r="N179" s="55">
        <f t="shared" si="75"/>
        <v>0</v>
      </c>
      <c r="O179" s="110" t="str">
        <f t="shared" si="76"/>
        <v>0.00</v>
      </c>
    </row>
    <row r="180" spans="1:15" ht="12.75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/>
      <c r="K180" s="55"/>
      <c r="L180" s="55"/>
      <c r="M180" s="55"/>
      <c r="N180" s="55">
        <f t="shared" si="75"/>
        <v>0</v>
      </c>
      <c r="O180" s="110" t="str">
        <f t="shared" si="76"/>
        <v>0.00</v>
      </c>
    </row>
    <row r="181" spans="1:15" ht="12.75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66">
        <f t="shared" ref="G181:O181" si="77">G182</f>
        <v>0</v>
      </c>
      <c r="H181" s="66">
        <f t="shared" si="77"/>
        <v>0</v>
      </c>
      <c r="I181" s="66">
        <f t="shared" si="77"/>
        <v>0</v>
      </c>
      <c r="J181" s="66">
        <f t="shared" si="77"/>
        <v>0</v>
      </c>
      <c r="K181" s="66">
        <f t="shared" si="77"/>
        <v>0</v>
      </c>
      <c r="L181" s="66">
        <f t="shared" si="77"/>
        <v>0</v>
      </c>
      <c r="M181" s="66">
        <f t="shared" si="77"/>
        <v>0</v>
      </c>
      <c r="N181" s="66">
        <f t="shared" si="77"/>
        <v>0</v>
      </c>
      <c r="O181" s="120" t="str">
        <f t="shared" si="77"/>
        <v>0.00</v>
      </c>
    </row>
    <row r="182" spans="1:15" ht="12.75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/>
      <c r="K182" s="55"/>
      <c r="L182" s="55"/>
      <c r="M182" s="55"/>
      <c r="N182" s="55">
        <f>SUBTOTAL(9,G182:M182)</f>
        <v>0</v>
      </c>
      <c r="O182" s="110" t="str">
        <f>IFERROR(N182/$N$18*100,"0.00")</f>
        <v>0.00</v>
      </c>
    </row>
    <row r="183" spans="1:15" ht="12.75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341">
        <f t="shared" ref="G183:N183" si="78">+G184+G186+G188+G190+G192+G196+G201+G208+G212</f>
        <v>0</v>
      </c>
      <c r="H183" s="341">
        <f t="shared" si="78"/>
        <v>0</v>
      </c>
      <c r="I183" s="341">
        <f t="shared" si="78"/>
        <v>0</v>
      </c>
      <c r="J183" s="341">
        <f t="shared" si="78"/>
        <v>0</v>
      </c>
      <c r="K183" s="341">
        <f t="shared" si="78"/>
        <v>0</v>
      </c>
      <c r="L183" s="341">
        <f t="shared" si="78"/>
        <v>0</v>
      </c>
      <c r="M183" s="341">
        <f t="shared" si="78"/>
        <v>0</v>
      </c>
      <c r="N183" s="341">
        <f t="shared" si="78"/>
        <v>0</v>
      </c>
      <c r="O183" s="119">
        <f>+O184+O186+O188+O190+O192+O196+O201+O208+O212</f>
        <v>0</v>
      </c>
    </row>
    <row r="184" spans="1:15" ht="12.75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66">
        <f t="shared" ref="G184:O184" si="79">G185</f>
        <v>0</v>
      </c>
      <c r="H184" s="66">
        <f t="shared" si="79"/>
        <v>0</v>
      </c>
      <c r="I184" s="66">
        <f t="shared" si="79"/>
        <v>0</v>
      </c>
      <c r="J184" s="66">
        <f t="shared" si="79"/>
        <v>0</v>
      </c>
      <c r="K184" s="66">
        <f t="shared" si="79"/>
        <v>0</v>
      </c>
      <c r="L184" s="66">
        <f t="shared" si="79"/>
        <v>0</v>
      </c>
      <c r="M184" s="66">
        <f t="shared" si="79"/>
        <v>0</v>
      </c>
      <c r="N184" s="66">
        <f t="shared" si="79"/>
        <v>0</v>
      </c>
      <c r="O184" s="120" t="str">
        <f t="shared" si="79"/>
        <v>0.00</v>
      </c>
    </row>
    <row r="185" spans="1:15" ht="12.75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/>
      <c r="K185" s="55"/>
      <c r="L185" s="55"/>
      <c r="M185" s="55"/>
      <c r="N185" s="55">
        <f>SUBTOTAL(9,G185:M185)</f>
        <v>0</v>
      </c>
      <c r="O185" s="110" t="str">
        <f>IFERROR(N185/$N$18*100,"0.00")</f>
        <v>0.00</v>
      </c>
    </row>
    <row r="186" spans="1:15" ht="12.75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66">
        <f t="shared" ref="G186:O186" si="80">G187</f>
        <v>0</v>
      </c>
      <c r="H186" s="66">
        <f t="shared" si="80"/>
        <v>0</v>
      </c>
      <c r="I186" s="66">
        <f t="shared" si="80"/>
        <v>0</v>
      </c>
      <c r="J186" s="66">
        <f t="shared" si="80"/>
        <v>0</v>
      </c>
      <c r="K186" s="66">
        <f t="shared" si="80"/>
        <v>0</v>
      </c>
      <c r="L186" s="66">
        <f t="shared" si="80"/>
        <v>0</v>
      </c>
      <c r="M186" s="66">
        <f t="shared" si="80"/>
        <v>0</v>
      </c>
      <c r="N186" s="66">
        <f t="shared" si="80"/>
        <v>0</v>
      </c>
      <c r="O186" s="120" t="str">
        <f t="shared" si="80"/>
        <v>0.00</v>
      </c>
    </row>
    <row r="187" spans="1:15" ht="12.75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/>
      <c r="K187" s="55"/>
      <c r="L187" s="55"/>
      <c r="M187" s="55"/>
      <c r="N187" s="55">
        <f>SUBTOTAL(9,G187:M187)</f>
        <v>0</v>
      </c>
      <c r="O187" s="110" t="str">
        <f>IFERROR(N187/$N$18*100,"0.00")</f>
        <v>0.00</v>
      </c>
    </row>
    <row r="188" spans="1:15" ht="12.75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66">
        <f t="shared" ref="G188:O188" si="81">G189</f>
        <v>0</v>
      </c>
      <c r="H188" s="66">
        <f t="shared" si="81"/>
        <v>0</v>
      </c>
      <c r="I188" s="66">
        <f t="shared" si="81"/>
        <v>0</v>
      </c>
      <c r="J188" s="66">
        <f t="shared" si="81"/>
        <v>0</v>
      </c>
      <c r="K188" s="66">
        <f t="shared" si="81"/>
        <v>0</v>
      </c>
      <c r="L188" s="66">
        <f t="shared" si="81"/>
        <v>0</v>
      </c>
      <c r="M188" s="66">
        <f t="shared" si="81"/>
        <v>0</v>
      </c>
      <c r="N188" s="66">
        <f t="shared" si="81"/>
        <v>0</v>
      </c>
      <c r="O188" s="120" t="str">
        <f t="shared" si="81"/>
        <v>0.00</v>
      </c>
    </row>
    <row r="189" spans="1:15" ht="12.75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 t="str">
        <f>IFERROR(N189/$N$18*100,"0.00")</f>
        <v>0.00</v>
      </c>
    </row>
    <row r="190" spans="1:15" ht="12.75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66">
        <f t="shared" ref="G190:O190" si="82">G191</f>
        <v>0</v>
      </c>
      <c r="H190" s="66">
        <f t="shared" si="82"/>
        <v>0</v>
      </c>
      <c r="I190" s="66">
        <f t="shared" si="82"/>
        <v>0</v>
      </c>
      <c r="J190" s="66">
        <f t="shared" si="82"/>
        <v>0</v>
      </c>
      <c r="K190" s="66">
        <f t="shared" si="82"/>
        <v>0</v>
      </c>
      <c r="L190" s="66">
        <f t="shared" si="82"/>
        <v>0</v>
      </c>
      <c r="M190" s="66">
        <f t="shared" si="82"/>
        <v>0</v>
      </c>
      <c r="N190" s="66">
        <f t="shared" si="82"/>
        <v>0</v>
      </c>
      <c r="O190" s="120" t="str">
        <f t="shared" si="82"/>
        <v>0.00</v>
      </c>
    </row>
    <row r="191" spans="1:15" ht="12.75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/>
      <c r="J191" s="55"/>
      <c r="K191" s="55"/>
      <c r="L191" s="55"/>
      <c r="M191" s="55"/>
      <c r="N191" s="55">
        <f>SUBTOTAL(9,G191:M191)</f>
        <v>0</v>
      </c>
      <c r="O191" s="110" t="str">
        <f>IFERROR(N191/$N$18*100,"0.00")</f>
        <v>0.00</v>
      </c>
    </row>
    <row r="192" spans="1:15" ht="12.75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66">
        <f t="shared" ref="G192:N192" si="83">SUM(G193:G195)</f>
        <v>0</v>
      </c>
      <c r="H192" s="66">
        <f t="shared" si="83"/>
        <v>0</v>
      </c>
      <c r="I192" s="66">
        <f t="shared" si="83"/>
        <v>0</v>
      </c>
      <c r="J192" s="66">
        <f t="shared" si="83"/>
        <v>0</v>
      </c>
      <c r="K192" s="66">
        <f t="shared" si="83"/>
        <v>0</v>
      </c>
      <c r="L192" s="66">
        <f t="shared" si="83"/>
        <v>0</v>
      </c>
      <c r="M192" s="66">
        <f t="shared" si="83"/>
        <v>0</v>
      </c>
      <c r="N192" s="66">
        <f t="shared" si="83"/>
        <v>0</v>
      </c>
      <c r="O192" s="120">
        <f>SUM(O193:O195)</f>
        <v>0</v>
      </c>
    </row>
    <row r="193" spans="1:15" ht="12.75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/>
      <c r="I193" s="55"/>
      <c r="J193" s="55"/>
      <c r="K193" s="55"/>
      <c r="L193" s="55"/>
      <c r="M193" s="55"/>
      <c r="N193" s="55">
        <f>SUBTOTAL(9,G193:M193)</f>
        <v>0</v>
      </c>
      <c r="O193" s="110" t="str">
        <f>IFERROR(N193/$N$18*100,"0.00")</f>
        <v>0.00</v>
      </c>
    </row>
    <row r="194" spans="1:15" ht="12.75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/>
      <c r="K194" s="55"/>
      <c r="L194" s="55"/>
      <c r="M194" s="55"/>
      <c r="N194" s="55">
        <f>SUBTOTAL(9,G194:M194)</f>
        <v>0</v>
      </c>
      <c r="O194" s="110" t="str">
        <f>IFERROR(N194/$N$18*100,"0.00")</f>
        <v>0.00</v>
      </c>
    </row>
    <row r="195" spans="1:15" ht="12.75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/>
      <c r="I195" s="55"/>
      <c r="J195" s="55"/>
      <c r="K195" s="55"/>
      <c r="L195" s="55"/>
      <c r="M195" s="55"/>
      <c r="N195" s="55">
        <f>SUBTOTAL(9,G195:M195)</f>
        <v>0</v>
      </c>
      <c r="O195" s="110" t="str">
        <f>IFERROR(N195/$N$18*100,"0.00")</f>
        <v>0.00</v>
      </c>
    </row>
    <row r="196" spans="1:15" ht="12.75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66">
        <f t="shared" ref="G196:N196" si="84">SUM(G197:G200)</f>
        <v>0</v>
      </c>
      <c r="H196" s="66">
        <f t="shared" si="84"/>
        <v>0</v>
      </c>
      <c r="I196" s="66">
        <f t="shared" si="84"/>
        <v>0</v>
      </c>
      <c r="J196" s="66">
        <f t="shared" si="84"/>
        <v>0</v>
      </c>
      <c r="K196" s="66">
        <f t="shared" si="84"/>
        <v>0</v>
      </c>
      <c r="L196" s="66">
        <f t="shared" si="84"/>
        <v>0</v>
      </c>
      <c r="M196" s="66">
        <f t="shared" si="84"/>
        <v>0</v>
      </c>
      <c r="N196" s="66">
        <f t="shared" si="84"/>
        <v>0</v>
      </c>
      <c r="O196" s="120">
        <f>SUM(O197:O200)</f>
        <v>0</v>
      </c>
    </row>
    <row r="197" spans="1:15" ht="12.75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/>
      <c r="K197" s="55"/>
      <c r="L197" s="55"/>
      <c r="M197" s="55"/>
      <c r="N197" s="55">
        <f>SUBTOTAL(9,G197:M197)</f>
        <v>0</v>
      </c>
      <c r="O197" s="110" t="str">
        <f>IFERROR(N197/$N$18*100,"0.00")</f>
        <v>0.00</v>
      </c>
    </row>
    <row r="198" spans="1:15" ht="12.75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/>
      <c r="I198" s="55"/>
      <c r="J198" s="55"/>
      <c r="K198" s="55"/>
      <c r="L198" s="55"/>
      <c r="M198" s="55"/>
      <c r="N198" s="55">
        <f>SUBTOTAL(9,G198:M198)</f>
        <v>0</v>
      </c>
      <c r="O198" s="110" t="str">
        <f>IFERROR(N198/$N$18*100,"0.00")</f>
        <v>0.00</v>
      </c>
    </row>
    <row r="199" spans="1:15" ht="12.75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 t="str">
        <f>IFERROR(N199/$N$18*100,"0.00")</f>
        <v>0.00</v>
      </c>
    </row>
    <row r="200" spans="1:15" ht="12.75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/>
      <c r="K200" s="55"/>
      <c r="L200" s="55"/>
      <c r="M200" s="55"/>
      <c r="N200" s="55">
        <f>SUBTOTAL(9,G200:M200)</f>
        <v>0</v>
      </c>
      <c r="O200" s="110" t="str">
        <f>IFERROR(N200/$N$18*100,"0.00")</f>
        <v>0.00</v>
      </c>
    </row>
    <row r="201" spans="1:15" ht="12.75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66">
        <f t="shared" ref="G201:N201" si="85">SUM(G202:G207)</f>
        <v>0</v>
      </c>
      <c r="H201" s="66">
        <f t="shared" si="85"/>
        <v>0</v>
      </c>
      <c r="I201" s="66">
        <f t="shared" si="85"/>
        <v>0</v>
      </c>
      <c r="J201" s="66">
        <f t="shared" si="85"/>
        <v>0</v>
      </c>
      <c r="K201" s="66">
        <f t="shared" si="85"/>
        <v>0</v>
      </c>
      <c r="L201" s="66">
        <f t="shared" si="85"/>
        <v>0</v>
      </c>
      <c r="M201" s="66">
        <f t="shared" si="85"/>
        <v>0</v>
      </c>
      <c r="N201" s="66">
        <f t="shared" si="85"/>
        <v>0</v>
      </c>
      <c r="O201" s="120">
        <f>SUM(O202:O207)</f>
        <v>0</v>
      </c>
    </row>
    <row r="202" spans="1:15" ht="12.75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/>
      <c r="K202" s="55"/>
      <c r="L202" s="55"/>
      <c r="M202" s="55"/>
      <c r="N202" s="55">
        <f t="shared" ref="N202:N207" si="86">SUBTOTAL(9,G202:M202)</f>
        <v>0</v>
      </c>
      <c r="O202" s="110" t="str">
        <f t="shared" ref="O202:O207" si="87">IFERROR(N202/$N$18*100,"0.00")</f>
        <v>0.00</v>
      </c>
    </row>
    <row r="203" spans="1:15" ht="12.75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/>
      <c r="K203" s="55"/>
      <c r="L203" s="55"/>
      <c r="M203" s="55"/>
      <c r="N203" s="55">
        <f t="shared" si="86"/>
        <v>0</v>
      </c>
      <c r="O203" s="110" t="str">
        <f t="shared" si="87"/>
        <v>0.00</v>
      </c>
    </row>
    <row r="204" spans="1:15" ht="12.75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/>
      <c r="K204" s="55"/>
      <c r="L204" s="55"/>
      <c r="M204" s="55"/>
      <c r="N204" s="55">
        <f t="shared" si="86"/>
        <v>0</v>
      </c>
      <c r="O204" s="110" t="str">
        <f t="shared" si="87"/>
        <v>0.00</v>
      </c>
    </row>
    <row r="205" spans="1:15" ht="12.75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/>
      <c r="K205" s="55"/>
      <c r="L205" s="55"/>
      <c r="M205" s="55"/>
      <c r="N205" s="55">
        <f t="shared" si="86"/>
        <v>0</v>
      </c>
      <c r="O205" s="110" t="str">
        <f t="shared" si="87"/>
        <v>0.00</v>
      </c>
    </row>
    <row r="206" spans="1:15" ht="12.75">
      <c r="A206" s="111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/>
      <c r="K206" s="55"/>
      <c r="L206" s="55"/>
      <c r="M206" s="55"/>
      <c r="N206" s="55">
        <f t="shared" si="86"/>
        <v>0</v>
      </c>
      <c r="O206" s="110" t="str">
        <f t="shared" si="87"/>
        <v>0.00</v>
      </c>
    </row>
    <row r="207" spans="1:15" ht="12.75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/>
      <c r="K207" s="55"/>
      <c r="L207" s="55"/>
      <c r="M207" s="55"/>
      <c r="N207" s="55">
        <f t="shared" si="86"/>
        <v>0</v>
      </c>
      <c r="O207" s="110" t="str">
        <f t="shared" si="87"/>
        <v>0.00</v>
      </c>
    </row>
    <row r="208" spans="1:15" ht="12.75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66">
        <f t="shared" ref="G208:N208" si="88">SUM(G209:G211)</f>
        <v>0</v>
      </c>
      <c r="H208" s="66">
        <f t="shared" si="88"/>
        <v>0</v>
      </c>
      <c r="I208" s="66">
        <f t="shared" si="88"/>
        <v>0</v>
      </c>
      <c r="J208" s="66">
        <f t="shared" si="88"/>
        <v>0</v>
      </c>
      <c r="K208" s="66">
        <f t="shared" si="88"/>
        <v>0</v>
      </c>
      <c r="L208" s="66">
        <f t="shared" si="88"/>
        <v>0</v>
      </c>
      <c r="M208" s="66">
        <f t="shared" si="88"/>
        <v>0</v>
      </c>
      <c r="N208" s="66">
        <f t="shared" si="88"/>
        <v>0</v>
      </c>
      <c r="O208" s="120">
        <f>SUM(O209:O211)</f>
        <v>0</v>
      </c>
    </row>
    <row r="209" spans="1:15" ht="12.75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/>
      <c r="K209" s="55"/>
      <c r="L209" s="55"/>
      <c r="M209" s="55"/>
      <c r="N209" s="55">
        <f>SUBTOTAL(9,G209:M209)</f>
        <v>0</v>
      </c>
      <c r="O209" s="110" t="str">
        <f>IFERROR(N209/$N$18*100,"0.00")</f>
        <v>0.00</v>
      </c>
    </row>
    <row r="210" spans="1:15" ht="12.75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 t="str">
        <f>IFERROR(N210/$N$18*100,"0.00")</f>
        <v>0.00</v>
      </c>
    </row>
    <row r="211" spans="1:15" ht="12.75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 t="str">
        <f>IFERROR(N211/$N$18*100,"0.00")</f>
        <v>0.00</v>
      </c>
    </row>
    <row r="212" spans="1:15" ht="12.75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66">
        <f t="shared" ref="G212:N212" si="89">SUM(G213:G217)</f>
        <v>0</v>
      </c>
      <c r="H212" s="66">
        <f t="shared" si="89"/>
        <v>0</v>
      </c>
      <c r="I212" s="66">
        <f t="shared" si="89"/>
        <v>0</v>
      </c>
      <c r="J212" s="66">
        <f t="shared" si="89"/>
        <v>0</v>
      </c>
      <c r="K212" s="66">
        <f t="shared" si="89"/>
        <v>0</v>
      </c>
      <c r="L212" s="66">
        <f t="shared" si="89"/>
        <v>0</v>
      </c>
      <c r="M212" s="66">
        <f t="shared" si="89"/>
        <v>0</v>
      </c>
      <c r="N212" s="66">
        <f t="shared" si="89"/>
        <v>0</v>
      </c>
      <c r="O212" s="120">
        <f>SUM(O213:O217)</f>
        <v>0</v>
      </c>
    </row>
    <row r="213" spans="1:15" ht="12.75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 t="str">
        <f>IFERROR(N213/$N$18*100,"0.00")</f>
        <v>0.00</v>
      </c>
    </row>
    <row r="214" spans="1:15" ht="12.75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 t="str">
        <f>IFERROR(N214/$N$18*100,"0.00")</f>
        <v>0.00</v>
      </c>
    </row>
    <row r="215" spans="1:15" ht="12.75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 t="str">
        <f>IFERROR(N215/$N$18*100,"0.00")</f>
        <v>0.00</v>
      </c>
    </row>
    <row r="216" spans="1:15" ht="12.75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 t="str">
        <f>IFERROR(N216/$N$18*100,"0.00")</f>
        <v>0.00</v>
      </c>
    </row>
    <row r="217" spans="1:15" ht="12.75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 t="str">
        <f>IFERROR(N217/$N$18*100,"0.00")</f>
        <v>0.00</v>
      </c>
    </row>
    <row r="218" spans="1:15" ht="12.75">
      <c r="A218" s="88">
        <v>2</v>
      </c>
      <c r="B218" s="89">
        <v>3</v>
      </c>
      <c r="C218" s="90"/>
      <c r="D218" s="90"/>
      <c r="E218" s="90"/>
      <c r="F218" s="91" t="s">
        <v>35</v>
      </c>
      <c r="G218" s="342">
        <f t="shared" ref="G218:N218" si="90">+G219+G231+G240+G253+G258+G269+G297+G313+G318</f>
        <v>0</v>
      </c>
      <c r="H218" s="342">
        <f t="shared" si="90"/>
        <v>0</v>
      </c>
      <c r="I218" s="342">
        <f t="shared" si="90"/>
        <v>0</v>
      </c>
      <c r="J218" s="342">
        <f t="shared" si="90"/>
        <v>0</v>
      </c>
      <c r="K218" s="342">
        <f t="shared" si="90"/>
        <v>0</v>
      </c>
      <c r="L218" s="342">
        <f t="shared" si="90"/>
        <v>0</v>
      </c>
      <c r="M218" s="342">
        <f t="shared" si="90"/>
        <v>0</v>
      </c>
      <c r="N218" s="342">
        <f t="shared" si="90"/>
        <v>0</v>
      </c>
      <c r="O218" s="118">
        <f>+O219+O231+O240+O253+O258+O269+O297+O313+O318</f>
        <v>0</v>
      </c>
    </row>
    <row r="219" spans="1:15" ht="12.75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341">
        <f t="shared" ref="G219:N219" si="91">+G220+G223+G225+G229</f>
        <v>0</v>
      </c>
      <c r="H219" s="341">
        <f t="shared" si="91"/>
        <v>0</v>
      </c>
      <c r="I219" s="341">
        <f t="shared" si="91"/>
        <v>0</v>
      </c>
      <c r="J219" s="341">
        <f t="shared" si="91"/>
        <v>0</v>
      </c>
      <c r="K219" s="341">
        <f t="shared" si="91"/>
        <v>0</v>
      </c>
      <c r="L219" s="341">
        <f t="shared" si="91"/>
        <v>0</v>
      </c>
      <c r="M219" s="341">
        <f t="shared" si="91"/>
        <v>0</v>
      </c>
      <c r="N219" s="341">
        <f t="shared" si="91"/>
        <v>0</v>
      </c>
      <c r="O219" s="119">
        <f>+O220+O223+O225+O229</f>
        <v>0</v>
      </c>
    </row>
    <row r="220" spans="1:15" ht="12.75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66">
        <f t="shared" ref="G220:O220" si="92">SUM(G221:G221)</f>
        <v>0</v>
      </c>
      <c r="H220" s="66">
        <f t="shared" si="92"/>
        <v>0</v>
      </c>
      <c r="I220" s="66">
        <f t="shared" si="92"/>
        <v>0</v>
      </c>
      <c r="J220" s="66">
        <f t="shared" si="92"/>
        <v>0</v>
      </c>
      <c r="K220" s="66">
        <f t="shared" si="92"/>
        <v>0</v>
      </c>
      <c r="L220" s="66">
        <f t="shared" si="92"/>
        <v>0</v>
      </c>
      <c r="M220" s="66">
        <f t="shared" si="92"/>
        <v>0</v>
      </c>
      <c r="N220" s="66">
        <f t="shared" si="92"/>
        <v>0</v>
      </c>
      <c r="O220" s="120">
        <f t="shared" si="92"/>
        <v>0</v>
      </c>
    </row>
    <row r="221" spans="1:15" ht="12.75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/>
      <c r="I221" s="55"/>
      <c r="J221" s="55"/>
      <c r="K221" s="55"/>
      <c r="L221" s="55"/>
      <c r="M221" s="55"/>
      <c r="N221" s="55">
        <f>SUBTOTAL(9,G221:M221)</f>
        <v>0</v>
      </c>
      <c r="O221" s="110" t="str">
        <f>IFERROR(N221/$N$18*100,"0.00")</f>
        <v>0.00</v>
      </c>
    </row>
    <row r="222" spans="1:15" ht="12.75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 t="str">
        <f>IFERROR(N222/$N$18*100,"0.00")</f>
        <v>0.00</v>
      </c>
    </row>
    <row r="223" spans="1:15" ht="12.75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66">
        <f t="shared" ref="G223:O223" si="93">+G224</f>
        <v>0</v>
      </c>
      <c r="H223" s="66">
        <f t="shared" si="93"/>
        <v>0</v>
      </c>
      <c r="I223" s="66">
        <f t="shared" si="93"/>
        <v>0</v>
      </c>
      <c r="J223" s="66">
        <f t="shared" si="93"/>
        <v>0</v>
      </c>
      <c r="K223" s="66">
        <f t="shared" si="93"/>
        <v>0</v>
      </c>
      <c r="L223" s="66">
        <f t="shared" si="93"/>
        <v>0</v>
      </c>
      <c r="M223" s="66">
        <f t="shared" si="93"/>
        <v>0</v>
      </c>
      <c r="N223" s="66">
        <f t="shared" si="93"/>
        <v>0</v>
      </c>
      <c r="O223" s="121" t="str">
        <f t="shared" si="93"/>
        <v>0.00</v>
      </c>
    </row>
    <row r="224" spans="1:15" ht="12.75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 t="str">
        <f>IFERROR(N224/$N$18*100,"0.00")</f>
        <v>0.00</v>
      </c>
    </row>
    <row r="225" spans="1:15" ht="12.75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66">
        <f t="shared" ref="G225:N225" si="94">SUM(G226:G228)</f>
        <v>0</v>
      </c>
      <c r="H225" s="66">
        <f t="shared" si="94"/>
        <v>0</v>
      </c>
      <c r="I225" s="66">
        <f t="shared" si="94"/>
        <v>0</v>
      </c>
      <c r="J225" s="66">
        <f t="shared" si="94"/>
        <v>0</v>
      </c>
      <c r="K225" s="66">
        <f t="shared" si="94"/>
        <v>0</v>
      </c>
      <c r="L225" s="66">
        <f t="shared" si="94"/>
        <v>0</v>
      </c>
      <c r="M225" s="66">
        <f t="shared" si="94"/>
        <v>0</v>
      </c>
      <c r="N225" s="66">
        <f t="shared" si="94"/>
        <v>0</v>
      </c>
      <c r="O225" s="120">
        <f>SUM(O226:O228)</f>
        <v>0</v>
      </c>
    </row>
    <row r="226" spans="1:15" ht="12.75">
      <c r="A226" s="123">
        <v>2</v>
      </c>
      <c r="B226" s="112">
        <v>3</v>
      </c>
      <c r="C226" s="112">
        <v>1</v>
      </c>
      <c r="D226" s="112">
        <v>3</v>
      </c>
      <c r="E226" s="112" t="s">
        <v>309</v>
      </c>
      <c r="F226" s="125" t="s">
        <v>187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 t="str">
        <f>IFERROR(N226/$N$18*100,"0.00")</f>
        <v>0.00</v>
      </c>
    </row>
    <row r="227" spans="1:15" ht="12.75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 t="str">
        <f>IFERROR(N227/$N$18*100,"0.00")</f>
        <v>0.00</v>
      </c>
    </row>
    <row r="228" spans="1:15" ht="12.75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 t="str">
        <f>IFERROR(N228/$N$18*100,"0.00")</f>
        <v>0.00</v>
      </c>
    </row>
    <row r="229" spans="1:15" ht="12.75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66">
        <f t="shared" ref="G229:O229" si="95">+G230</f>
        <v>0</v>
      </c>
      <c r="H229" s="66">
        <f t="shared" si="95"/>
        <v>0</v>
      </c>
      <c r="I229" s="66">
        <f t="shared" si="95"/>
        <v>0</v>
      </c>
      <c r="J229" s="66">
        <f t="shared" si="95"/>
        <v>0</v>
      </c>
      <c r="K229" s="66">
        <f t="shared" si="95"/>
        <v>0</v>
      </c>
      <c r="L229" s="66">
        <f t="shared" si="95"/>
        <v>0</v>
      </c>
      <c r="M229" s="66">
        <f t="shared" si="95"/>
        <v>0</v>
      </c>
      <c r="N229" s="66">
        <f t="shared" si="95"/>
        <v>0</v>
      </c>
      <c r="O229" s="121" t="str">
        <f t="shared" si="95"/>
        <v>0.00</v>
      </c>
    </row>
    <row r="230" spans="1:15" ht="12.75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66"/>
      <c r="K230" s="66"/>
      <c r="L230" s="66"/>
      <c r="M230" s="66"/>
      <c r="N230" s="55">
        <f>SUBTOTAL(9,G230:M230)</f>
        <v>0</v>
      </c>
      <c r="O230" s="110" t="str">
        <f>IFERROR(N230/$N$18*100,"0.00")</f>
        <v>0.00</v>
      </c>
    </row>
    <row r="231" spans="1:15" ht="12.75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341">
        <f t="shared" ref="G231:N231" si="96">+G232+G234+G236+G238</f>
        <v>0</v>
      </c>
      <c r="H231" s="341">
        <f t="shared" si="96"/>
        <v>0</v>
      </c>
      <c r="I231" s="341">
        <f t="shared" si="96"/>
        <v>0</v>
      </c>
      <c r="J231" s="341">
        <f t="shared" si="96"/>
        <v>0</v>
      </c>
      <c r="K231" s="341">
        <f t="shared" si="96"/>
        <v>0</v>
      </c>
      <c r="L231" s="341">
        <f t="shared" si="96"/>
        <v>0</v>
      </c>
      <c r="M231" s="341">
        <f t="shared" si="96"/>
        <v>0</v>
      </c>
      <c r="N231" s="341">
        <f t="shared" si="96"/>
        <v>0</v>
      </c>
      <c r="O231" s="119">
        <f>+O232+O234+O236+O238</f>
        <v>0</v>
      </c>
    </row>
    <row r="232" spans="1:15" ht="12.75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66">
        <f t="shared" ref="G232:O232" si="97">+G233</f>
        <v>0</v>
      </c>
      <c r="H232" s="66">
        <f t="shared" si="97"/>
        <v>0</v>
      </c>
      <c r="I232" s="66">
        <f t="shared" si="97"/>
        <v>0</v>
      </c>
      <c r="J232" s="66">
        <f t="shared" si="97"/>
        <v>0</v>
      </c>
      <c r="K232" s="66">
        <f t="shared" si="97"/>
        <v>0</v>
      </c>
      <c r="L232" s="66">
        <f t="shared" si="97"/>
        <v>0</v>
      </c>
      <c r="M232" s="66">
        <f t="shared" si="97"/>
        <v>0</v>
      </c>
      <c r="N232" s="66">
        <f t="shared" si="97"/>
        <v>0</v>
      </c>
      <c r="O232" s="121" t="str">
        <f t="shared" si="97"/>
        <v>0.00</v>
      </c>
    </row>
    <row r="233" spans="1:15" ht="12.75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/>
      <c r="I233" s="66"/>
      <c r="J233" s="66"/>
      <c r="K233" s="66"/>
      <c r="L233" s="66"/>
      <c r="M233" s="66"/>
      <c r="N233" s="55">
        <f>SUBTOTAL(9,G233:M233)</f>
        <v>0</v>
      </c>
      <c r="O233" s="110" t="str">
        <f>IFERROR(N233/$N$18*100,"0.00")</f>
        <v>0.00</v>
      </c>
    </row>
    <row r="234" spans="1:15" ht="12.75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66">
        <f t="shared" ref="G234:O234" si="98">+G235</f>
        <v>0</v>
      </c>
      <c r="H234" s="66">
        <f t="shared" si="98"/>
        <v>0</v>
      </c>
      <c r="I234" s="66">
        <f t="shared" si="98"/>
        <v>0</v>
      </c>
      <c r="J234" s="66">
        <f t="shared" si="98"/>
        <v>0</v>
      </c>
      <c r="K234" s="66">
        <f t="shared" si="98"/>
        <v>0</v>
      </c>
      <c r="L234" s="66">
        <f t="shared" si="98"/>
        <v>0</v>
      </c>
      <c r="M234" s="66">
        <f t="shared" si="98"/>
        <v>0</v>
      </c>
      <c r="N234" s="66">
        <f t="shared" si="98"/>
        <v>0</v>
      </c>
      <c r="O234" s="121" t="str">
        <f t="shared" si="98"/>
        <v>0.00</v>
      </c>
    </row>
    <row r="235" spans="1:15" ht="12.75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66"/>
      <c r="K235" s="66"/>
      <c r="L235" s="66"/>
      <c r="M235" s="66"/>
      <c r="N235" s="55">
        <f>SUBTOTAL(9,G235:M235)</f>
        <v>0</v>
      </c>
      <c r="O235" s="110" t="str">
        <f>IFERROR(N235/$N$18*100,"0.00")</f>
        <v>0.00</v>
      </c>
    </row>
    <row r="236" spans="1:15" ht="12.75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66">
        <f t="shared" ref="G236:O236" si="99">+G237</f>
        <v>0</v>
      </c>
      <c r="H236" s="66">
        <f t="shared" si="99"/>
        <v>0</v>
      </c>
      <c r="I236" s="66">
        <f t="shared" si="99"/>
        <v>0</v>
      </c>
      <c r="J236" s="66">
        <f t="shared" si="99"/>
        <v>0</v>
      </c>
      <c r="K236" s="66">
        <f t="shared" si="99"/>
        <v>0</v>
      </c>
      <c r="L236" s="66">
        <f t="shared" si="99"/>
        <v>0</v>
      </c>
      <c r="M236" s="66">
        <f t="shared" si="99"/>
        <v>0</v>
      </c>
      <c r="N236" s="66">
        <f t="shared" si="99"/>
        <v>0</v>
      </c>
      <c r="O236" s="121" t="str">
        <f t="shared" si="99"/>
        <v>0.00</v>
      </c>
    </row>
    <row r="237" spans="1:15" ht="12.75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66"/>
      <c r="K237" s="66"/>
      <c r="L237" s="66"/>
      <c r="M237" s="66"/>
      <c r="N237" s="55">
        <f>SUBTOTAL(9,G237:M237)</f>
        <v>0</v>
      </c>
      <c r="O237" s="110" t="str">
        <f>IFERROR(N237/$N$18*100,"0.00")</f>
        <v>0.00</v>
      </c>
    </row>
    <row r="238" spans="1:15" ht="12.75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66">
        <f t="shared" ref="G238:O238" si="100">+G239</f>
        <v>0</v>
      </c>
      <c r="H238" s="66">
        <f t="shared" si="100"/>
        <v>0</v>
      </c>
      <c r="I238" s="66">
        <f t="shared" si="100"/>
        <v>0</v>
      </c>
      <c r="J238" s="66">
        <f t="shared" si="100"/>
        <v>0</v>
      </c>
      <c r="K238" s="66">
        <f t="shared" si="100"/>
        <v>0</v>
      </c>
      <c r="L238" s="66">
        <f t="shared" si="100"/>
        <v>0</v>
      </c>
      <c r="M238" s="66">
        <f t="shared" si="100"/>
        <v>0</v>
      </c>
      <c r="N238" s="66">
        <f t="shared" si="100"/>
        <v>0</v>
      </c>
      <c r="O238" s="121" t="str">
        <f t="shared" si="100"/>
        <v>0.00</v>
      </c>
    </row>
    <row r="239" spans="1:15" ht="12.75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66"/>
      <c r="K239" s="66"/>
      <c r="L239" s="66"/>
      <c r="M239" s="66"/>
      <c r="N239" s="55">
        <f>SUBTOTAL(9,G239:M239)</f>
        <v>0</v>
      </c>
      <c r="O239" s="110" t="str">
        <f>IFERROR(N239/$N$18*100,"0.00")</f>
        <v>0.00</v>
      </c>
    </row>
    <row r="240" spans="1:15" ht="12.75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341">
        <f t="shared" ref="G240:N240" si="101">+G241+G243+G245+G247+G249+G251</f>
        <v>0</v>
      </c>
      <c r="H240" s="341">
        <f t="shared" si="101"/>
        <v>0</v>
      </c>
      <c r="I240" s="341">
        <f t="shared" si="101"/>
        <v>0</v>
      </c>
      <c r="J240" s="341">
        <f t="shared" si="101"/>
        <v>0</v>
      </c>
      <c r="K240" s="341">
        <f t="shared" si="101"/>
        <v>0</v>
      </c>
      <c r="L240" s="341">
        <f t="shared" si="101"/>
        <v>0</v>
      </c>
      <c r="M240" s="341">
        <f t="shared" si="101"/>
        <v>0</v>
      </c>
      <c r="N240" s="341">
        <f t="shared" si="101"/>
        <v>0</v>
      </c>
      <c r="O240" s="119">
        <f>+O241+O243+O245+O247+O249+O251</f>
        <v>0</v>
      </c>
    </row>
    <row r="241" spans="1:15" ht="12.75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66">
        <f t="shared" ref="G241:O241" si="102">G242</f>
        <v>0</v>
      </c>
      <c r="H241" s="66">
        <f t="shared" si="102"/>
        <v>0</v>
      </c>
      <c r="I241" s="66">
        <f t="shared" si="102"/>
        <v>0</v>
      </c>
      <c r="J241" s="66">
        <f t="shared" si="102"/>
        <v>0</v>
      </c>
      <c r="K241" s="66">
        <f t="shared" si="102"/>
        <v>0</v>
      </c>
      <c r="L241" s="66">
        <f t="shared" si="102"/>
        <v>0</v>
      </c>
      <c r="M241" s="66">
        <f t="shared" si="102"/>
        <v>0</v>
      </c>
      <c r="N241" s="66">
        <f t="shared" si="102"/>
        <v>0</v>
      </c>
      <c r="O241" s="120" t="str">
        <f t="shared" si="102"/>
        <v>0.00</v>
      </c>
    </row>
    <row r="242" spans="1:15" ht="12.75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/>
      <c r="I242" s="55"/>
      <c r="J242" s="55"/>
      <c r="K242" s="55"/>
      <c r="L242" s="55"/>
      <c r="M242" s="55"/>
      <c r="N242" s="55">
        <f>SUBTOTAL(9,G242:M242)</f>
        <v>0</v>
      </c>
      <c r="O242" s="110" t="str">
        <f>IFERROR(N242/$N$18*100,"0.00")</f>
        <v>0.00</v>
      </c>
    </row>
    <row r="243" spans="1:15" ht="12.75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66">
        <f t="shared" ref="G243:O243" si="103">+G244</f>
        <v>0</v>
      </c>
      <c r="H243" s="66">
        <f t="shared" si="103"/>
        <v>0</v>
      </c>
      <c r="I243" s="66">
        <f t="shared" si="103"/>
        <v>0</v>
      </c>
      <c r="J243" s="66">
        <f t="shared" si="103"/>
        <v>0</v>
      </c>
      <c r="K243" s="66">
        <f t="shared" si="103"/>
        <v>0</v>
      </c>
      <c r="L243" s="66">
        <f t="shared" si="103"/>
        <v>0</v>
      </c>
      <c r="M243" s="66">
        <f t="shared" si="103"/>
        <v>0</v>
      </c>
      <c r="N243" s="66">
        <f t="shared" si="103"/>
        <v>0</v>
      </c>
      <c r="O243" s="121" t="str">
        <f t="shared" si="103"/>
        <v>0.00</v>
      </c>
    </row>
    <row r="244" spans="1:15" ht="12.75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/>
      <c r="I244" s="55"/>
      <c r="J244" s="55"/>
      <c r="K244" s="55"/>
      <c r="L244" s="55"/>
      <c r="M244" s="55"/>
      <c r="N244" s="55">
        <f>SUBTOTAL(9,G244:M244)</f>
        <v>0</v>
      </c>
      <c r="O244" s="110" t="str">
        <f>IFERROR(N244/$N$18*100,"0.00")</f>
        <v>0.00</v>
      </c>
    </row>
    <row r="245" spans="1:15" ht="12.75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66">
        <f t="shared" ref="G245:O245" si="104">+G246</f>
        <v>0</v>
      </c>
      <c r="H245" s="66">
        <f t="shared" si="104"/>
        <v>0</v>
      </c>
      <c r="I245" s="66">
        <f t="shared" si="104"/>
        <v>0</v>
      </c>
      <c r="J245" s="66">
        <f t="shared" si="104"/>
        <v>0</v>
      </c>
      <c r="K245" s="66">
        <f t="shared" si="104"/>
        <v>0</v>
      </c>
      <c r="L245" s="66">
        <f t="shared" si="104"/>
        <v>0</v>
      </c>
      <c r="M245" s="66">
        <f t="shared" si="104"/>
        <v>0</v>
      </c>
      <c r="N245" s="66">
        <f t="shared" si="104"/>
        <v>0</v>
      </c>
      <c r="O245" s="121" t="str">
        <f t="shared" si="104"/>
        <v>0.00</v>
      </c>
    </row>
    <row r="246" spans="1:15" ht="12.75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/>
      <c r="K246" s="55"/>
      <c r="L246" s="55"/>
      <c r="M246" s="55"/>
      <c r="N246" s="55">
        <f>SUBTOTAL(9,G246:M246)</f>
        <v>0</v>
      </c>
      <c r="O246" s="110" t="str">
        <f>IFERROR(N246/$N$18*100,"0.00")</f>
        <v>0.00</v>
      </c>
    </row>
    <row r="247" spans="1:15" ht="12.75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66">
        <f t="shared" ref="G247:O247" si="105">+G248</f>
        <v>0</v>
      </c>
      <c r="H247" s="66">
        <f t="shared" si="105"/>
        <v>0</v>
      </c>
      <c r="I247" s="66">
        <f t="shared" si="105"/>
        <v>0</v>
      </c>
      <c r="J247" s="66">
        <f t="shared" si="105"/>
        <v>0</v>
      </c>
      <c r="K247" s="66">
        <f t="shared" si="105"/>
        <v>0</v>
      </c>
      <c r="L247" s="66">
        <f t="shared" si="105"/>
        <v>0</v>
      </c>
      <c r="M247" s="66">
        <f t="shared" si="105"/>
        <v>0</v>
      </c>
      <c r="N247" s="66">
        <f t="shared" si="105"/>
        <v>0</v>
      </c>
      <c r="O247" s="121" t="str">
        <f t="shared" si="105"/>
        <v>0.00</v>
      </c>
    </row>
    <row r="248" spans="1:15" ht="12.75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66"/>
      <c r="K248" s="66"/>
      <c r="L248" s="66"/>
      <c r="M248" s="66"/>
      <c r="N248" s="55">
        <f>SUBTOTAL(9,G248:M248)</f>
        <v>0</v>
      </c>
      <c r="O248" s="110" t="str">
        <f>IFERROR(N248/$N$18*100,"0.00")</f>
        <v>0.00</v>
      </c>
    </row>
    <row r="249" spans="1:15" ht="12.75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66">
        <f t="shared" ref="G249:O249" si="106">+G250</f>
        <v>0</v>
      </c>
      <c r="H249" s="66">
        <f t="shared" si="106"/>
        <v>0</v>
      </c>
      <c r="I249" s="66">
        <f t="shared" si="106"/>
        <v>0</v>
      </c>
      <c r="J249" s="66">
        <f t="shared" si="106"/>
        <v>0</v>
      </c>
      <c r="K249" s="66">
        <f t="shared" si="106"/>
        <v>0</v>
      </c>
      <c r="L249" s="66">
        <f t="shared" si="106"/>
        <v>0</v>
      </c>
      <c r="M249" s="66">
        <f t="shared" si="106"/>
        <v>0</v>
      </c>
      <c r="N249" s="66">
        <f t="shared" si="106"/>
        <v>0</v>
      </c>
      <c r="O249" s="121" t="str">
        <f t="shared" si="106"/>
        <v>0.00</v>
      </c>
    </row>
    <row r="250" spans="1:15" ht="12.75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66"/>
      <c r="K250" s="66"/>
      <c r="L250" s="66"/>
      <c r="M250" s="66"/>
      <c r="N250" s="55">
        <f>SUBTOTAL(9,G250:M250)</f>
        <v>0</v>
      </c>
      <c r="O250" s="110" t="str">
        <f>IFERROR(N250/$N$18*100,"0.00")</f>
        <v>0.00</v>
      </c>
    </row>
    <row r="251" spans="1:15" ht="12.75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66">
        <f t="shared" ref="G251:O251" si="107">+G252</f>
        <v>0</v>
      </c>
      <c r="H251" s="66">
        <f t="shared" si="107"/>
        <v>0</v>
      </c>
      <c r="I251" s="66">
        <f t="shared" si="107"/>
        <v>0</v>
      </c>
      <c r="J251" s="66">
        <f t="shared" si="107"/>
        <v>0</v>
      </c>
      <c r="K251" s="66">
        <f t="shared" si="107"/>
        <v>0</v>
      </c>
      <c r="L251" s="66">
        <f t="shared" si="107"/>
        <v>0</v>
      </c>
      <c r="M251" s="66">
        <f t="shared" si="107"/>
        <v>0</v>
      </c>
      <c r="N251" s="66">
        <f t="shared" si="107"/>
        <v>0</v>
      </c>
      <c r="O251" s="121" t="str">
        <f t="shared" si="107"/>
        <v>0.00</v>
      </c>
    </row>
    <row r="252" spans="1:15" ht="12.75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/>
      <c r="K252" s="55"/>
      <c r="L252" s="55"/>
      <c r="M252" s="55"/>
      <c r="N252" s="55">
        <f>SUBTOTAL(9,G252:M252)</f>
        <v>0</v>
      </c>
      <c r="O252" s="110" t="str">
        <f>IFERROR(N252/$N$18*100,"0.00")</f>
        <v>0.00</v>
      </c>
    </row>
    <row r="253" spans="1:15" ht="12.75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341">
        <f t="shared" ref="G253:N253" si="108">+G254+G256</f>
        <v>0</v>
      </c>
      <c r="H253" s="341">
        <f t="shared" si="108"/>
        <v>0</v>
      </c>
      <c r="I253" s="341">
        <f t="shared" si="108"/>
        <v>0</v>
      </c>
      <c r="J253" s="341">
        <f t="shared" si="108"/>
        <v>0</v>
      </c>
      <c r="K253" s="341">
        <f t="shared" si="108"/>
        <v>0</v>
      </c>
      <c r="L253" s="341">
        <f t="shared" si="108"/>
        <v>0</v>
      </c>
      <c r="M253" s="341">
        <f t="shared" si="108"/>
        <v>0</v>
      </c>
      <c r="N253" s="341">
        <f t="shared" si="108"/>
        <v>0</v>
      </c>
      <c r="O253" s="119">
        <f>+O254+O256</f>
        <v>0</v>
      </c>
    </row>
    <row r="254" spans="1:15" ht="12.75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66">
        <f t="shared" ref="G254:O254" si="109">+G255</f>
        <v>0</v>
      </c>
      <c r="H254" s="66">
        <f t="shared" si="109"/>
        <v>0</v>
      </c>
      <c r="I254" s="66">
        <f t="shared" si="109"/>
        <v>0</v>
      </c>
      <c r="J254" s="66">
        <f t="shared" si="109"/>
        <v>0</v>
      </c>
      <c r="K254" s="66">
        <f t="shared" si="109"/>
        <v>0</v>
      </c>
      <c r="L254" s="66">
        <f t="shared" si="109"/>
        <v>0</v>
      </c>
      <c r="M254" s="66">
        <f t="shared" si="109"/>
        <v>0</v>
      </c>
      <c r="N254" s="66">
        <f t="shared" si="109"/>
        <v>0</v>
      </c>
      <c r="O254" s="121" t="str">
        <f t="shared" si="109"/>
        <v>0.00</v>
      </c>
    </row>
    <row r="255" spans="1:15" ht="12.75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/>
      <c r="I255" s="55"/>
      <c r="J255" s="55"/>
      <c r="K255" s="55"/>
      <c r="L255" s="55"/>
      <c r="M255" s="55"/>
      <c r="N255" s="55">
        <f>SUBTOTAL(9,G255:M255)</f>
        <v>0</v>
      </c>
      <c r="O255" s="110" t="str">
        <f>IFERROR(N255/$N$18*100,"0.00")</f>
        <v>0.00</v>
      </c>
    </row>
    <row r="256" spans="1:15" ht="12.75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66">
        <f t="shared" ref="G256:O256" si="110">+G257</f>
        <v>0</v>
      </c>
      <c r="H256" s="66">
        <f t="shared" si="110"/>
        <v>0</v>
      </c>
      <c r="I256" s="66">
        <f t="shared" si="110"/>
        <v>0</v>
      </c>
      <c r="J256" s="66">
        <f t="shared" si="110"/>
        <v>0</v>
      </c>
      <c r="K256" s="66">
        <f t="shared" si="110"/>
        <v>0</v>
      </c>
      <c r="L256" s="66">
        <f t="shared" si="110"/>
        <v>0</v>
      </c>
      <c r="M256" s="66">
        <f t="shared" si="110"/>
        <v>0</v>
      </c>
      <c r="N256" s="66">
        <f t="shared" si="110"/>
        <v>0</v>
      </c>
      <c r="O256" s="121" t="str">
        <f t="shared" si="110"/>
        <v>0.00</v>
      </c>
    </row>
    <row r="257" spans="1:15" ht="12.75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 t="str">
        <f>IFERROR(N257/$N$18*100,"0.00")</f>
        <v>0.00</v>
      </c>
    </row>
    <row r="258" spans="1:15" ht="12.75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341">
        <f t="shared" ref="G258:N258" si="111">+G259+G261+G263+G265+G267</f>
        <v>0</v>
      </c>
      <c r="H258" s="341">
        <f t="shared" si="111"/>
        <v>0</v>
      </c>
      <c r="I258" s="341">
        <f t="shared" si="111"/>
        <v>0</v>
      </c>
      <c r="J258" s="341">
        <f t="shared" si="111"/>
        <v>0</v>
      </c>
      <c r="K258" s="341">
        <f t="shared" si="111"/>
        <v>0</v>
      </c>
      <c r="L258" s="341">
        <f t="shared" si="111"/>
        <v>0</v>
      </c>
      <c r="M258" s="341">
        <f t="shared" si="111"/>
        <v>0</v>
      </c>
      <c r="N258" s="341">
        <f t="shared" si="111"/>
        <v>0</v>
      </c>
      <c r="O258" s="119">
        <f>+O259+O261+O263+O265+O267</f>
        <v>0</v>
      </c>
    </row>
    <row r="259" spans="1:15" ht="12.75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66">
        <f t="shared" ref="G259:O259" si="112">+G260</f>
        <v>0</v>
      </c>
      <c r="H259" s="66">
        <f t="shared" si="112"/>
        <v>0</v>
      </c>
      <c r="I259" s="66">
        <f t="shared" si="112"/>
        <v>0</v>
      </c>
      <c r="J259" s="66">
        <f t="shared" si="112"/>
        <v>0</v>
      </c>
      <c r="K259" s="66">
        <f t="shared" si="112"/>
        <v>0</v>
      </c>
      <c r="L259" s="66">
        <f t="shared" si="112"/>
        <v>0</v>
      </c>
      <c r="M259" s="66">
        <f t="shared" si="112"/>
        <v>0</v>
      </c>
      <c r="N259" s="66">
        <f t="shared" si="112"/>
        <v>0</v>
      </c>
      <c r="O259" s="121" t="str">
        <f t="shared" si="112"/>
        <v>0.00</v>
      </c>
    </row>
    <row r="260" spans="1:15" ht="12.75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66"/>
      <c r="K260" s="66"/>
      <c r="L260" s="66"/>
      <c r="M260" s="66"/>
      <c r="N260" s="55">
        <f>SUBTOTAL(9,G260:M260)</f>
        <v>0</v>
      </c>
      <c r="O260" s="110" t="str">
        <f>IFERROR(N260/$N$18*100,"0.00")</f>
        <v>0.00</v>
      </c>
    </row>
    <row r="261" spans="1:15" ht="12.75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66">
        <f t="shared" ref="G261:O261" si="113">+G262</f>
        <v>0</v>
      </c>
      <c r="H261" s="66">
        <f t="shared" si="113"/>
        <v>0</v>
      </c>
      <c r="I261" s="66">
        <f t="shared" si="113"/>
        <v>0</v>
      </c>
      <c r="J261" s="66">
        <f t="shared" si="113"/>
        <v>0</v>
      </c>
      <c r="K261" s="66">
        <f t="shared" si="113"/>
        <v>0</v>
      </c>
      <c r="L261" s="66">
        <f t="shared" si="113"/>
        <v>0</v>
      </c>
      <c r="M261" s="66">
        <f t="shared" si="113"/>
        <v>0</v>
      </c>
      <c r="N261" s="66">
        <f t="shared" si="113"/>
        <v>0</v>
      </c>
      <c r="O261" s="121" t="str">
        <f t="shared" si="113"/>
        <v>0.00</v>
      </c>
    </row>
    <row r="262" spans="1:15" ht="12.75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 t="str">
        <f>IFERROR(N262/$N$18*100,"0.00")</f>
        <v>0.00</v>
      </c>
    </row>
    <row r="263" spans="1:15" ht="12.75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66">
        <f t="shared" ref="G263:O263" si="114">+G264</f>
        <v>0</v>
      </c>
      <c r="H263" s="66">
        <f t="shared" si="114"/>
        <v>0</v>
      </c>
      <c r="I263" s="66">
        <f t="shared" si="114"/>
        <v>0</v>
      </c>
      <c r="J263" s="66">
        <f t="shared" si="114"/>
        <v>0</v>
      </c>
      <c r="K263" s="66">
        <f t="shared" si="114"/>
        <v>0</v>
      </c>
      <c r="L263" s="66">
        <f t="shared" si="114"/>
        <v>0</v>
      </c>
      <c r="M263" s="66">
        <f t="shared" si="114"/>
        <v>0</v>
      </c>
      <c r="N263" s="66">
        <f t="shared" si="114"/>
        <v>0</v>
      </c>
      <c r="O263" s="121" t="str">
        <f t="shared" si="114"/>
        <v>0.00</v>
      </c>
    </row>
    <row r="264" spans="1:15" ht="12.75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/>
      <c r="K264" s="55"/>
      <c r="L264" s="55"/>
      <c r="M264" s="55"/>
      <c r="N264" s="55">
        <f>SUBTOTAL(9,G264:M264)</f>
        <v>0</v>
      </c>
      <c r="O264" s="110" t="str">
        <f>IFERROR(N264/$N$18*100,"0.00")</f>
        <v>0.00</v>
      </c>
    </row>
    <row r="265" spans="1:15" ht="12.75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66">
        <f t="shared" ref="G265:O265" si="115">+G266</f>
        <v>0</v>
      </c>
      <c r="H265" s="66">
        <f t="shared" si="115"/>
        <v>0</v>
      </c>
      <c r="I265" s="66">
        <f t="shared" si="115"/>
        <v>0</v>
      </c>
      <c r="J265" s="66">
        <f t="shared" si="115"/>
        <v>0</v>
      </c>
      <c r="K265" s="66">
        <f t="shared" si="115"/>
        <v>0</v>
      </c>
      <c r="L265" s="66">
        <f t="shared" si="115"/>
        <v>0</v>
      </c>
      <c r="M265" s="66">
        <f t="shared" si="115"/>
        <v>0</v>
      </c>
      <c r="N265" s="66">
        <f t="shared" si="115"/>
        <v>0</v>
      </c>
      <c r="O265" s="121" t="str">
        <f t="shared" si="115"/>
        <v>0.00</v>
      </c>
    </row>
    <row r="266" spans="1:15" ht="12.75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 t="str">
        <f>IFERROR(N266/$N$18*100,"0.00")</f>
        <v>0.00</v>
      </c>
    </row>
    <row r="267" spans="1:15" ht="12.75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66">
        <f t="shared" ref="G267:O267" si="116">+G268</f>
        <v>0</v>
      </c>
      <c r="H267" s="66">
        <f t="shared" si="116"/>
        <v>0</v>
      </c>
      <c r="I267" s="66">
        <f t="shared" si="116"/>
        <v>0</v>
      </c>
      <c r="J267" s="66">
        <f t="shared" si="116"/>
        <v>0</v>
      </c>
      <c r="K267" s="66">
        <f t="shared" si="116"/>
        <v>0</v>
      </c>
      <c r="L267" s="66">
        <f t="shared" si="116"/>
        <v>0</v>
      </c>
      <c r="M267" s="66">
        <f t="shared" si="116"/>
        <v>0</v>
      </c>
      <c r="N267" s="66">
        <f t="shared" si="116"/>
        <v>0</v>
      </c>
      <c r="O267" s="121" t="str">
        <f t="shared" si="116"/>
        <v>0.00</v>
      </c>
    </row>
    <row r="268" spans="1:15" ht="12.75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/>
      <c r="I268" s="55"/>
      <c r="J268" s="55"/>
      <c r="K268" s="55"/>
      <c r="L268" s="55"/>
      <c r="M268" s="55"/>
      <c r="N268" s="55">
        <f>SUBTOTAL(9,G268:M268)</f>
        <v>0</v>
      </c>
      <c r="O268" s="110" t="str">
        <f>IFERROR(N268/$N$18*100,"0.00")</f>
        <v>0.00</v>
      </c>
    </row>
    <row r="269" spans="1:15" ht="12.75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341">
        <f t="shared" ref="G269:N269" si="117">+G270+G276+G280+G287+G295</f>
        <v>0</v>
      </c>
      <c r="H269" s="341">
        <f t="shared" si="117"/>
        <v>0</v>
      </c>
      <c r="I269" s="341">
        <f t="shared" si="117"/>
        <v>0</v>
      </c>
      <c r="J269" s="341">
        <f t="shared" si="117"/>
        <v>0</v>
      </c>
      <c r="K269" s="341">
        <f t="shared" si="117"/>
        <v>0</v>
      </c>
      <c r="L269" s="341">
        <f t="shared" si="117"/>
        <v>0</v>
      </c>
      <c r="M269" s="341">
        <f t="shared" si="117"/>
        <v>0</v>
      </c>
      <c r="N269" s="341">
        <f t="shared" si="117"/>
        <v>0</v>
      </c>
      <c r="O269" s="85">
        <f>+O270+O276+O280+O287+O295</f>
        <v>0</v>
      </c>
    </row>
    <row r="270" spans="1:15" ht="12.75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66">
        <f t="shared" ref="G270:N270" si="118">+G271+G272+G273+G274</f>
        <v>0</v>
      </c>
      <c r="H270" s="66">
        <f t="shared" si="118"/>
        <v>0</v>
      </c>
      <c r="I270" s="66">
        <f t="shared" si="118"/>
        <v>0</v>
      </c>
      <c r="J270" s="66">
        <f t="shared" si="118"/>
        <v>0</v>
      </c>
      <c r="K270" s="66">
        <f t="shared" si="118"/>
        <v>0</v>
      </c>
      <c r="L270" s="66">
        <f t="shared" si="118"/>
        <v>0</v>
      </c>
      <c r="M270" s="66">
        <f t="shared" si="118"/>
        <v>0</v>
      </c>
      <c r="N270" s="66">
        <f t="shared" si="118"/>
        <v>0</v>
      </c>
      <c r="O270" s="121">
        <f>+O271+O272+O273+O274</f>
        <v>0</v>
      </c>
    </row>
    <row r="271" spans="1:15" ht="12.75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/>
      <c r="K271" s="55"/>
      <c r="L271" s="55"/>
      <c r="M271" s="55"/>
      <c r="N271" s="55">
        <f>SUBTOTAL(9,G271:M271)</f>
        <v>0</v>
      </c>
      <c r="O271" s="110" t="str">
        <f>IFERROR(N271/$N$18*100,"0.00")</f>
        <v>0.00</v>
      </c>
    </row>
    <row r="272" spans="1:15" ht="12.75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/>
      <c r="K272" s="55"/>
      <c r="L272" s="55"/>
      <c r="M272" s="55"/>
      <c r="N272" s="55">
        <f>SUBTOTAL(9,G272:M272)</f>
        <v>0</v>
      </c>
      <c r="O272" s="110" t="str">
        <f>IFERROR(N272/$N$18*100,"0.00")</f>
        <v>0.00</v>
      </c>
    </row>
    <row r="273" spans="1:15" ht="12.75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 t="str">
        <f>IFERROR(N273/$N$18*100,"0.00")</f>
        <v>0.00</v>
      </c>
    </row>
    <row r="274" spans="1:15" ht="12.75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/>
      <c r="K274" s="55"/>
      <c r="L274" s="55"/>
      <c r="M274" s="55"/>
      <c r="N274" s="55">
        <f>SUBTOTAL(9,G274:M274)</f>
        <v>0</v>
      </c>
      <c r="O274" s="110" t="str">
        <f>IFERROR(N274/$N$18*100,"0.00")</f>
        <v>0.00</v>
      </c>
    </row>
    <row r="275" spans="1:15" ht="12.75">
      <c r="A275" s="123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66"/>
      <c r="K275" s="66"/>
      <c r="L275" s="66"/>
      <c r="M275" s="66"/>
      <c r="N275" s="55">
        <f>SUBTOTAL(9,G275:M275)</f>
        <v>0</v>
      </c>
      <c r="O275" s="110" t="str">
        <f>IFERROR(N275/$N$18*100,"0.00")</f>
        <v>0.00</v>
      </c>
    </row>
    <row r="276" spans="1:15" ht="12.75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66">
        <f t="shared" ref="G276:N276" si="119">+G277+G278+G279</f>
        <v>0</v>
      </c>
      <c r="H276" s="66">
        <f t="shared" si="119"/>
        <v>0</v>
      </c>
      <c r="I276" s="66">
        <f t="shared" si="119"/>
        <v>0</v>
      </c>
      <c r="J276" s="66">
        <f t="shared" si="119"/>
        <v>0</v>
      </c>
      <c r="K276" s="66">
        <f t="shared" si="119"/>
        <v>0</v>
      </c>
      <c r="L276" s="66">
        <f t="shared" si="119"/>
        <v>0</v>
      </c>
      <c r="M276" s="66">
        <f t="shared" si="119"/>
        <v>0</v>
      </c>
      <c r="N276" s="66">
        <f t="shared" si="119"/>
        <v>0</v>
      </c>
      <c r="O276" s="121">
        <f>+O277+O278+O279</f>
        <v>0</v>
      </c>
    </row>
    <row r="277" spans="1:15" ht="12.75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/>
      <c r="K277" s="55"/>
      <c r="L277" s="55"/>
      <c r="M277" s="55"/>
      <c r="N277" s="55">
        <f>SUBTOTAL(9,G277:M277)</f>
        <v>0</v>
      </c>
      <c r="O277" s="110" t="str">
        <f>IFERROR(N277/$N$18*100,"0.00")</f>
        <v>0.00</v>
      </c>
    </row>
    <row r="278" spans="1:15" ht="12.75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 t="str">
        <f>IFERROR(N278/$N$18*100,"0.00")</f>
        <v>0.00</v>
      </c>
    </row>
    <row r="279" spans="1:15" ht="12.75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66"/>
      <c r="K279" s="66"/>
      <c r="L279" s="66"/>
      <c r="M279" s="66"/>
      <c r="N279" s="55">
        <f>SUBTOTAL(9,G279:M279)</f>
        <v>0</v>
      </c>
      <c r="O279" s="110" t="str">
        <f>IFERROR(N279/$N$18*100,"0.00")</f>
        <v>0.00</v>
      </c>
    </row>
    <row r="280" spans="1:15" ht="12.75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66">
        <f t="shared" ref="G280:N280" si="120">+G281+G282+G283+G284+G285+G286</f>
        <v>0</v>
      </c>
      <c r="H280" s="66">
        <f t="shared" si="120"/>
        <v>0</v>
      </c>
      <c r="I280" s="66">
        <f t="shared" si="120"/>
        <v>0</v>
      </c>
      <c r="J280" s="66">
        <f t="shared" si="120"/>
        <v>0</v>
      </c>
      <c r="K280" s="66">
        <f t="shared" si="120"/>
        <v>0</v>
      </c>
      <c r="L280" s="66">
        <f t="shared" si="120"/>
        <v>0</v>
      </c>
      <c r="M280" s="66">
        <f t="shared" si="120"/>
        <v>0</v>
      </c>
      <c r="N280" s="66">
        <f t="shared" si="120"/>
        <v>0</v>
      </c>
      <c r="O280" s="121">
        <f>+O281+O282+O283+O284+O285+O286</f>
        <v>0</v>
      </c>
    </row>
    <row r="281" spans="1:15" ht="12.75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/>
      <c r="K281" s="55"/>
      <c r="L281" s="55"/>
      <c r="M281" s="55"/>
      <c r="N281" s="55">
        <f t="shared" ref="N281:N286" si="121">SUBTOTAL(9,G281:M281)</f>
        <v>0</v>
      </c>
      <c r="O281" s="110" t="str">
        <f t="shared" ref="O281:O286" si="122">IFERROR(N281/$N$18*100,"0.00")</f>
        <v>0.00</v>
      </c>
    </row>
    <row r="282" spans="1:15" ht="12.75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/>
      <c r="K282" s="55"/>
      <c r="L282" s="55"/>
      <c r="M282" s="55"/>
      <c r="N282" s="55">
        <f t="shared" si="121"/>
        <v>0</v>
      </c>
      <c r="O282" s="110" t="str">
        <f t="shared" si="122"/>
        <v>0.00</v>
      </c>
    </row>
    <row r="283" spans="1:15" ht="12.75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/>
      <c r="K283" s="55"/>
      <c r="L283" s="55"/>
      <c r="M283" s="55"/>
      <c r="N283" s="55">
        <f t="shared" si="121"/>
        <v>0</v>
      </c>
      <c r="O283" s="110" t="str">
        <f t="shared" si="122"/>
        <v>0.00</v>
      </c>
    </row>
    <row r="284" spans="1:15" ht="12.75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/>
      <c r="I284" s="55"/>
      <c r="J284" s="55"/>
      <c r="K284" s="55"/>
      <c r="L284" s="55"/>
      <c r="M284" s="55"/>
      <c r="N284" s="55">
        <f t="shared" si="121"/>
        <v>0</v>
      </c>
      <c r="O284" s="110" t="str">
        <f t="shared" si="122"/>
        <v>0.00</v>
      </c>
    </row>
    <row r="285" spans="1:15" ht="12.75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/>
      <c r="K285" s="55"/>
      <c r="L285" s="55"/>
      <c r="M285" s="55"/>
      <c r="N285" s="55">
        <f t="shared" si="121"/>
        <v>0</v>
      </c>
      <c r="O285" s="110" t="str">
        <f t="shared" si="122"/>
        <v>0.00</v>
      </c>
    </row>
    <row r="286" spans="1:15" ht="12.75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66"/>
      <c r="K286" s="66"/>
      <c r="L286" s="66"/>
      <c r="M286" s="66"/>
      <c r="N286" s="55">
        <f t="shared" si="121"/>
        <v>0</v>
      </c>
      <c r="O286" s="110" t="str">
        <f t="shared" si="122"/>
        <v>0.00</v>
      </c>
    </row>
    <row r="287" spans="1:15" ht="12.75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66">
        <f t="shared" ref="G287:N287" si="123">+G288+G289+G290+G291+G292+G293+G294</f>
        <v>0</v>
      </c>
      <c r="H287" s="66">
        <f t="shared" si="123"/>
        <v>0</v>
      </c>
      <c r="I287" s="66">
        <f t="shared" si="123"/>
        <v>0</v>
      </c>
      <c r="J287" s="66">
        <f t="shared" si="123"/>
        <v>0</v>
      </c>
      <c r="K287" s="66">
        <f t="shared" si="123"/>
        <v>0</v>
      </c>
      <c r="L287" s="66">
        <f t="shared" si="123"/>
        <v>0</v>
      </c>
      <c r="M287" s="66">
        <f t="shared" si="123"/>
        <v>0</v>
      </c>
      <c r="N287" s="66">
        <f t="shared" si="123"/>
        <v>0</v>
      </c>
      <c r="O287" s="121">
        <f>+O288+O289+O290+O291+O292+O293+O294</f>
        <v>0</v>
      </c>
    </row>
    <row r="288" spans="1:15" ht="12.75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/>
      <c r="K288" s="55"/>
      <c r="L288" s="55"/>
      <c r="M288" s="55"/>
      <c r="N288" s="55">
        <f t="shared" ref="N288:N294" si="124">SUBTOTAL(9,G288:M288)</f>
        <v>0</v>
      </c>
      <c r="O288" s="110" t="str">
        <f t="shared" ref="O288:O294" si="125">IFERROR(N288/$N$18*100,"0.00")</f>
        <v>0.00</v>
      </c>
    </row>
    <row r="289" spans="1:15" ht="12.75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/>
      <c r="K289" s="55"/>
      <c r="L289" s="55"/>
      <c r="M289" s="55"/>
      <c r="N289" s="55">
        <f t="shared" si="124"/>
        <v>0</v>
      </c>
      <c r="O289" s="110" t="str">
        <f t="shared" si="125"/>
        <v>0.00</v>
      </c>
    </row>
    <row r="290" spans="1:15" ht="12.75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/>
      <c r="K290" s="55"/>
      <c r="L290" s="55"/>
      <c r="M290" s="55"/>
      <c r="N290" s="55">
        <f t="shared" si="124"/>
        <v>0</v>
      </c>
      <c r="O290" s="110" t="str">
        <f t="shared" si="125"/>
        <v>0.00</v>
      </c>
    </row>
    <row r="291" spans="1:15" ht="12.75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/>
      <c r="K291" s="55"/>
      <c r="L291" s="55"/>
      <c r="M291" s="55"/>
      <c r="N291" s="55">
        <f t="shared" si="124"/>
        <v>0</v>
      </c>
      <c r="O291" s="110" t="str">
        <f t="shared" si="125"/>
        <v>0.00</v>
      </c>
    </row>
    <row r="292" spans="1:15" ht="12.75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/>
      <c r="K292" s="55"/>
      <c r="L292" s="55"/>
      <c r="M292" s="55"/>
      <c r="N292" s="55">
        <f t="shared" si="124"/>
        <v>0</v>
      </c>
      <c r="O292" s="110" t="str">
        <f t="shared" si="125"/>
        <v>0.00</v>
      </c>
    </row>
    <row r="293" spans="1:15" ht="12.75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/>
      <c r="K293" s="55"/>
      <c r="L293" s="55"/>
      <c r="M293" s="55"/>
      <c r="N293" s="55">
        <f t="shared" si="124"/>
        <v>0</v>
      </c>
      <c r="O293" s="110" t="str">
        <f t="shared" si="125"/>
        <v>0.00</v>
      </c>
    </row>
    <row r="294" spans="1:15" ht="12.75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66"/>
      <c r="K294" s="66"/>
      <c r="L294" s="66"/>
      <c r="M294" s="66"/>
      <c r="N294" s="55">
        <f t="shared" si="124"/>
        <v>0</v>
      </c>
      <c r="O294" s="110" t="str">
        <f t="shared" si="125"/>
        <v>0.00</v>
      </c>
    </row>
    <row r="295" spans="1:15" ht="12.75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66">
        <f t="shared" ref="G295:O295" si="126">+G296</f>
        <v>0</v>
      </c>
      <c r="H295" s="66">
        <f t="shared" si="126"/>
        <v>0</v>
      </c>
      <c r="I295" s="66">
        <f t="shared" si="126"/>
        <v>0</v>
      </c>
      <c r="J295" s="66">
        <f t="shared" si="126"/>
        <v>0</v>
      </c>
      <c r="K295" s="66">
        <f t="shared" si="126"/>
        <v>0</v>
      </c>
      <c r="L295" s="66">
        <f t="shared" si="126"/>
        <v>0</v>
      </c>
      <c r="M295" s="66">
        <f t="shared" si="126"/>
        <v>0</v>
      </c>
      <c r="N295" s="66">
        <f t="shared" si="126"/>
        <v>0</v>
      </c>
      <c r="O295" s="121" t="str">
        <f t="shared" si="126"/>
        <v>0.00</v>
      </c>
    </row>
    <row r="296" spans="1:15" ht="12.75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66"/>
      <c r="K296" s="66"/>
      <c r="L296" s="66"/>
      <c r="M296" s="66"/>
      <c r="N296" s="55">
        <f>SUBTOTAL(9,G296:M296)</f>
        <v>0</v>
      </c>
      <c r="O296" s="110" t="str">
        <f>IFERROR(N296/$N$18*100,"0.00")</f>
        <v>0.00</v>
      </c>
    </row>
    <row r="297" spans="1:15" ht="12.75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341">
        <f t="shared" ref="G297:N297" si="127">+G298+G306</f>
        <v>0</v>
      </c>
      <c r="H297" s="341">
        <f t="shared" si="127"/>
        <v>0</v>
      </c>
      <c r="I297" s="341">
        <f t="shared" si="127"/>
        <v>0</v>
      </c>
      <c r="J297" s="341">
        <f t="shared" si="127"/>
        <v>0</v>
      </c>
      <c r="K297" s="341">
        <f t="shared" si="127"/>
        <v>0</v>
      </c>
      <c r="L297" s="341">
        <f t="shared" si="127"/>
        <v>0</v>
      </c>
      <c r="M297" s="341">
        <f t="shared" si="127"/>
        <v>0</v>
      </c>
      <c r="N297" s="341">
        <f t="shared" si="127"/>
        <v>0</v>
      </c>
      <c r="O297" s="119">
        <f>+O298+O306</f>
        <v>0</v>
      </c>
    </row>
    <row r="298" spans="1:15" ht="12.75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66">
        <f t="shared" ref="G298:N298" si="128">+G299+G300+G301+G302+G303+G304+G305</f>
        <v>0</v>
      </c>
      <c r="H298" s="66">
        <f t="shared" si="128"/>
        <v>0</v>
      </c>
      <c r="I298" s="66">
        <f t="shared" si="128"/>
        <v>0</v>
      </c>
      <c r="J298" s="66">
        <f t="shared" si="128"/>
        <v>0</v>
      </c>
      <c r="K298" s="66">
        <f t="shared" si="128"/>
        <v>0</v>
      </c>
      <c r="L298" s="66">
        <f t="shared" si="128"/>
        <v>0</v>
      </c>
      <c r="M298" s="66">
        <f t="shared" si="128"/>
        <v>0</v>
      </c>
      <c r="N298" s="66">
        <f t="shared" si="128"/>
        <v>0</v>
      </c>
      <c r="O298" s="121">
        <f>+O299+O300+O301+O302+O303+O304+O305</f>
        <v>0</v>
      </c>
    </row>
    <row r="299" spans="1:15" ht="12.75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/>
      <c r="I299" s="55"/>
      <c r="J299" s="55"/>
      <c r="K299" s="55"/>
      <c r="L299" s="55"/>
      <c r="M299" s="55"/>
      <c r="N299" s="55">
        <f t="shared" ref="N299:N305" si="129">SUBTOTAL(9,G299:M299)</f>
        <v>0</v>
      </c>
      <c r="O299" s="110" t="str">
        <f t="shared" ref="O299:O305" si="130">IFERROR(N299/$N$18*100,"0.00")</f>
        <v>0.00</v>
      </c>
    </row>
    <row r="300" spans="1:15" ht="12.75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/>
      <c r="I300" s="55"/>
      <c r="J300" s="55"/>
      <c r="K300" s="55"/>
      <c r="L300" s="55"/>
      <c r="M300" s="55"/>
      <c r="N300" s="55">
        <f t="shared" si="129"/>
        <v>0</v>
      </c>
      <c r="O300" s="110" t="str">
        <f t="shared" si="130"/>
        <v>0.00</v>
      </c>
    </row>
    <row r="301" spans="1:15" ht="12.75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/>
      <c r="K301" s="55"/>
      <c r="L301" s="55"/>
      <c r="M301" s="55"/>
      <c r="N301" s="55">
        <f t="shared" si="129"/>
        <v>0</v>
      </c>
      <c r="O301" s="110" t="str">
        <f t="shared" si="130"/>
        <v>0.00</v>
      </c>
    </row>
    <row r="302" spans="1:15" ht="12.75">
      <c r="A302" s="123">
        <v>2</v>
      </c>
      <c r="B302" s="112">
        <v>3</v>
      </c>
      <c r="C302" s="112">
        <v>7</v>
      </c>
      <c r="D302" s="112">
        <v>1</v>
      </c>
      <c r="E302" s="112" t="s">
        <v>312</v>
      </c>
      <c r="F302" s="125" t="s">
        <v>238</v>
      </c>
      <c r="G302" s="115"/>
      <c r="H302" s="115"/>
      <c r="I302" s="115"/>
      <c r="J302" s="115"/>
      <c r="K302" s="115"/>
      <c r="L302" s="115"/>
      <c r="M302" s="115"/>
      <c r="N302" s="115">
        <f t="shared" si="129"/>
        <v>0</v>
      </c>
      <c r="O302" s="116" t="str">
        <f t="shared" si="130"/>
        <v>0.00</v>
      </c>
    </row>
    <row r="303" spans="1:15" ht="12.75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/>
      <c r="K303" s="55"/>
      <c r="L303" s="55"/>
      <c r="M303" s="55"/>
      <c r="N303" s="55">
        <f t="shared" si="129"/>
        <v>0</v>
      </c>
      <c r="O303" s="110" t="str">
        <f t="shared" si="130"/>
        <v>0.00</v>
      </c>
    </row>
    <row r="304" spans="1:15" ht="12.75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/>
      <c r="K304" s="55"/>
      <c r="L304" s="55"/>
      <c r="M304" s="55"/>
      <c r="N304" s="55">
        <f t="shared" si="129"/>
        <v>0</v>
      </c>
      <c r="O304" s="110" t="str">
        <f t="shared" si="130"/>
        <v>0.00</v>
      </c>
    </row>
    <row r="305" spans="1:15" ht="12.75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66"/>
      <c r="K305" s="66"/>
      <c r="L305" s="66"/>
      <c r="M305" s="66"/>
      <c r="N305" s="55">
        <f t="shared" si="129"/>
        <v>0</v>
      </c>
      <c r="O305" s="110" t="str">
        <f t="shared" si="130"/>
        <v>0.00</v>
      </c>
    </row>
    <row r="306" spans="1:15" ht="12.75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66">
        <f t="shared" ref="G306:N306" si="131">+G307+G308+G309+G310+G311+G312</f>
        <v>0</v>
      </c>
      <c r="H306" s="66">
        <f t="shared" si="131"/>
        <v>0</v>
      </c>
      <c r="I306" s="66">
        <f t="shared" si="131"/>
        <v>0</v>
      </c>
      <c r="J306" s="66">
        <f t="shared" si="131"/>
        <v>0</v>
      </c>
      <c r="K306" s="66">
        <f t="shared" si="131"/>
        <v>0</v>
      </c>
      <c r="L306" s="66">
        <f t="shared" si="131"/>
        <v>0</v>
      </c>
      <c r="M306" s="66">
        <f t="shared" si="131"/>
        <v>0</v>
      </c>
      <c r="N306" s="66">
        <f t="shared" si="131"/>
        <v>0</v>
      </c>
      <c r="O306" s="121">
        <f>+O307+O308+O309+O310+O311+O312</f>
        <v>0</v>
      </c>
    </row>
    <row r="307" spans="1:15" ht="12.75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/>
      <c r="K307" s="55"/>
      <c r="L307" s="55"/>
      <c r="M307" s="55"/>
      <c r="N307" s="55">
        <f t="shared" ref="N307:N312" si="132">SUBTOTAL(9,G307:M307)</f>
        <v>0</v>
      </c>
      <c r="O307" s="110" t="str">
        <f t="shared" ref="O307:O312" si="133">IFERROR(N307/$N$18*100,"0.00")</f>
        <v>0.00</v>
      </c>
    </row>
    <row r="308" spans="1:15" ht="12.75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/>
      <c r="K308" s="55"/>
      <c r="L308" s="55"/>
      <c r="M308" s="55"/>
      <c r="N308" s="55">
        <f t="shared" si="132"/>
        <v>0</v>
      </c>
      <c r="O308" s="110" t="str">
        <f t="shared" si="133"/>
        <v>0.00</v>
      </c>
    </row>
    <row r="309" spans="1:15" ht="12.75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/>
      <c r="I309" s="55"/>
      <c r="J309" s="55"/>
      <c r="K309" s="55"/>
      <c r="L309" s="55"/>
      <c r="M309" s="55"/>
      <c r="N309" s="55">
        <f t="shared" si="132"/>
        <v>0</v>
      </c>
      <c r="O309" s="110" t="str">
        <f t="shared" si="133"/>
        <v>0.00</v>
      </c>
    </row>
    <row r="310" spans="1:15" ht="12.75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/>
      <c r="K310" s="55"/>
      <c r="L310" s="55"/>
      <c r="M310" s="55"/>
      <c r="N310" s="55">
        <f t="shared" si="132"/>
        <v>0</v>
      </c>
      <c r="O310" s="110" t="str">
        <f t="shared" si="133"/>
        <v>0.00</v>
      </c>
    </row>
    <row r="311" spans="1:15" ht="12.75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66"/>
      <c r="K311" s="66"/>
      <c r="L311" s="66"/>
      <c r="M311" s="66"/>
      <c r="N311" s="55">
        <f t="shared" si="132"/>
        <v>0</v>
      </c>
      <c r="O311" s="110" t="str">
        <f t="shared" si="133"/>
        <v>0.00</v>
      </c>
    </row>
    <row r="312" spans="1:15" ht="12.75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66"/>
      <c r="K312" s="66"/>
      <c r="L312" s="66"/>
      <c r="M312" s="66"/>
      <c r="N312" s="55">
        <f t="shared" si="132"/>
        <v>0</v>
      </c>
      <c r="O312" s="110" t="str">
        <f t="shared" si="133"/>
        <v>0.00</v>
      </c>
    </row>
    <row r="313" spans="1:15" ht="12.75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341">
        <f t="shared" ref="G313:N313" si="134">+G314+G316</f>
        <v>0</v>
      </c>
      <c r="H313" s="341">
        <f t="shared" si="134"/>
        <v>0</v>
      </c>
      <c r="I313" s="341">
        <f t="shared" si="134"/>
        <v>0</v>
      </c>
      <c r="J313" s="341">
        <f t="shared" si="134"/>
        <v>0</v>
      </c>
      <c r="K313" s="341">
        <f t="shared" si="134"/>
        <v>0</v>
      </c>
      <c r="L313" s="341">
        <f t="shared" si="134"/>
        <v>0</v>
      </c>
      <c r="M313" s="341">
        <f t="shared" si="134"/>
        <v>0</v>
      </c>
      <c r="N313" s="341">
        <f t="shared" si="134"/>
        <v>0</v>
      </c>
      <c r="O313" s="119">
        <f>+O314+O316</f>
        <v>0</v>
      </c>
    </row>
    <row r="314" spans="1:15" ht="12.75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66">
        <f t="shared" ref="G314:O314" si="135">+G315</f>
        <v>0</v>
      </c>
      <c r="H314" s="66">
        <f t="shared" si="135"/>
        <v>0</v>
      </c>
      <c r="I314" s="66">
        <f t="shared" si="135"/>
        <v>0</v>
      </c>
      <c r="J314" s="66">
        <f t="shared" si="135"/>
        <v>0</v>
      </c>
      <c r="K314" s="66">
        <f t="shared" si="135"/>
        <v>0</v>
      </c>
      <c r="L314" s="66">
        <f t="shared" si="135"/>
        <v>0</v>
      </c>
      <c r="M314" s="66">
        <f t="shared" si="135"/>
        <v>0</v>
      </c>
      <c r="N314" s="66">
        <f t="shared" si="135"/>
        <v>0</v>
      </c>
      <c r="O314" s="120" t="str">
        <f t="shared" si="135"/>
        <v>0.00</v>
      </c>
    </row>
    <row r="315" spans="1:15" ht="12.75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 t="str">
        <f>IFERROR(N315/$N$18*100,"0.00")</f>
        <v>0.00</v>
      </c>
    </row>
    <row r="316" spans="1:15" ht="12.75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66">
        <f t="shared" ref="G316:O316" si="136">+G317</f>
        <v>0</v>
      </c>
      <c r="H316" s="66">
        <f t="shared" si="136"/>
        <v>0</v>
      </c>
      <c r="I316" s="66">
        <f t="shared" si="136"/>
        <v>0</v>
      </c>
      <c r="J316" s="66">
        <f t="shared" si="136"/>
        <v>0</v>
      </c>
      <c r="K316" s="66">
        <f t="shared" si="136"/>
        <v>0</v>
      </c>
      <c r="L316" s="66">
        <f t="shared" si="136"/>
        <v>0</v>
      </c>
      <c r="M316" s="66">
        <f t="shared" si="136"/>
        <v>0</v>
      </c>
      <c r="N316" s="66">
        <f t="shared" si="136"/>
        <v>0</v>
      </c>
      <c r="O316" s="120" t="str">
        <f t="shared" si="136"/>
        <v>0.00</v>
      </c>
    </row>
    <row r="317" spans="1:15" ht="12.75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 t="str">
        <f>IFERROR(N317/$N$18*100,"0.00")</f>
        <v>0.00</v>
      </c>
    </row>
    <row r="318" spans="1:15" ht="12.75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341">
        <f t="shared" ref="G318:N318" si="137">+G319+G321+G323+G325+G327+G329+G331+G333+G335</f>
        <v>0</v>
      </c>
      <c r="H318" s="341">
        <f t="shared" si="137"/>
        <v>0</v>
      </c>
      <c r="I318" s="341">
        <f t="shared" si="137"/>
        <v>0</v>
      </c>
      <c r="J318" s="341">
        <f t="shared" si="137"/>
        <v>0</v>
      </c>
      <c r="K318" s="341">
        <f t="shared" si="137"/>
        <v>0</v>
      </c>
      <c r="L318" s="341">
        <f t="shared" si="137"/>
        <v>0</v>
      </c>
      <c r="M318" s="341">
        <f t="shared" si="137"/>
        <v>0</v>
      </c>
      <c r="N318" s="341">
        <f t="shared" si="137"/>
        <v>0</v>
      </c>
      <c r="O318" s="119">
        <f>+O319+O321+O323+O325+O327+O329+O331+O333+O335</f>
        <v>0</v>
      </c>
    </row>
    <row r="319" spans="1:15" ht="12.75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66">
        <f t="shared" ref="G319:O319" si="138">+G320</f>
        <v>0</v>
      </c>
      <c r="H319" s="66">
        <f t="shared" si="138"/>
        <v>0</v>
      </c>
      <c r="I319" s="66">
        <f t="shared" si="138"/>
        <v>0</v>
      </c>
      <c r="J319" s="66">
        <f t="shared" si="138"/>
        <v>0</v>
      </c>
      <c r="K319" s="66">
        <f t="shared" si="138"/>
        <v>0</v>
      </c>
      <c r="L319" s="66">
        <f t="shared" si="138"/>
        <v>0</v>
      </c>
      <c r="M319" s="66">
        <f t="shared" si="138"/>
        <v>0</v>
      </c>
      <c r="N319" s="66">
        <f t="shared" si="138"/>
        <v>0</v>
      </c>
      <c r="O319" s="121" t="str">
        <f t="shared" si="138"/>
        <v>0.00</v>
      </c>
    </row>
    <row r="320" spans="1:15" ht="12.75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/>
      <c r="I320" s="55"/>
      <c r="J320" s="55"/>
      <c r="K320" s="55"/>
      <c r="L320" s="55"/>
      <c r="M320" s="55"/>
      <c r="N320" s="55">
        <f>SUBTOTAL(9,G320:M320)</f>
        <v>0</v>
      </c>
      <c r="O320" s="110" t="str">
        <f>IFERROR(N320/$N$18*100,"0.00")</f>
        <v>0.00</v>
      </c>
    </row>
    <row r="321" spans="1:15" ht="12.75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66">
        <f t="shared" ref="G321:O321" si="139">+G322</f>
        <v>0</v>
      </c>
      <c r="H321" s="66">
        <f t="shared" si="139"/>
        <v>0</v>
      </c>
      <c r="I321" s="66">
        <f t="shared" si="139"/>
        <v>0</v>
      </c>
      <c r="J321" s="66">
        <f t="shared" si="139"/>
        <v>0</v>
      </c>
      <c r="K321" s="66">
        <f t="shared" si="139"/>
        <v>0</v>
      </c>
      <c r="L321" s="66">
        <f t="shared" si="139"/>
        <v>0</v>
      </c>
      <c r="M321" s="66">
        <f t="shared" si="139"/>
        <v>0</v>
      </c>
      <c r="N321" s="66">
        <f t="shared" si="139"/>
        <v>0</v>
      </c>
      <c r="O321" s="121" t="str">
        <f t="shared" si="139"/>
        <v>0.00</v>
      </c>
    </row>
    <row r="322" spans="1:15" ht="12.75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/>
      <c r="K322" s="55"/>
      <c r="L322" s="55"/>
      <c r="M322" s="55"/>
      <c r="N322" s="55">
        <f>SUBTOTAL(9,G322:M322)</f>
        <v>0</v>
      </c>
      <c r="O322" s="110" t="str">
        <f>IFERROR(N322/$N$18*100,"0.00")</f>
        <v>0.00</v>
      </c>
    </row>
    <row r="323" spans="1:15" ht="12.75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66">
        <f t="shared" ref="G323:O323" si="140">+G324</f>
        <v>0</v>
      </c>
      <c r="H323" s="66">
        <f t="shared" si="140"/>
        <v>0</v>
      </c>
      <c r="I323" s="66">
        <f t="shared" si="140"/>
        <v>0</v>
      </c>
      <c r="J323" s="66">
        <f t="shared" si="140"/>
        <v>0</v>
      </c>
      <c r="K323" s="66">
        <f t="shared" si="140"/>
        <v>0</v>
      </c>
      <c r="L323" s="66">
        <f t="shared" si="140"/>
        <v>0</v>
      </c>
      <c r="M323" s="66">
        <f t="shared" si="140"/>
        <v>0</v>
      </c>
      <c r="N323" s="66">
        <f t="shared" si="140"/>
        <v>0</v>
      </c>
      <c r="O323" s="121" t="str">
        <f t="shared" si="140"/>
        <v>0.00</v>
      </c>
    </row>
    <row r="324" spans="1:15" ht="12.75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/>
      <c r="I324" s="55"/>
      <c r="J324" s="55"/>
      <c r="K324" s="55"/>
      <c r="L324" s="55"/>
      <c r="M324" s="55"/>
      <c r="N324" s="55">
        <f>SUBTOTAL(9,G324:M324)</f>
        <v>0</v>
      </c>
      <c r="O324" s="110" t="str">
        <f>IFERROR(N324/$N$18*100,"0.00")</f>
        <v>0.00</v>
      </c>
    </row>
    <row r="325" spans="1:15" ht="12.75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66">
        <f t="shared" ref="G325:O325" si="141">+G326</f>
        <v>0</v>
      </c>
      <c r="H325" s="66">
        <f t="shared" si="141"/>
        <v>0</v>
      </c>
      <c r="I325" s="66">
        <f t="shared" si="141"/>
        <v>0</v>
      </c>
      <c r="J325" s="66">
        <f t="shared" si="141"/>
        <v>0</v>
      </c>
      <c r="K325" s="66">
        <f t="shared" si="141"/>
        <v>0</v>
      </c>
      <c r="L325" s="66">
        <f t="shared" si="141"/>
        <v>0</v>
      </c>
      <c r="M325" s="66">
        <f t="shared" si="141"/>
        <v>0</v>
      </c>
      <c r="N325" s="66">
        <f t="shared" si="141"/>
        <v>0</v>
      </c>
      <c r="O325" s="121" t="str">
        <f t="shared" si="141"/>
        <v>0.00</v>
      </c>
    </row>
    <row r="326" spans="1:15" ht="12.75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66"/>
      <c r="K326" s="66"/>
      <c r="L326" s="66"/>
      <c r="M326" s="66"/>
      <c r="N326" s="55">
        <f>SUBTOTAL(9,G326:M326)</f>
        <v>0</v>
      </c>
      <c r="O326" s="110" t="str">
        <f>IFERROR(N326/$N$18*100,"0.00")</f>
        <v>0.00</v>
      </c>
    </row>
    <row r="327" spans="1:15" ht="12.75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66">
        <f t="shared" ref="G327:O327" si="142">+G328</f>
        <v>0</v>
      </c>
      <c r="H327" s="66">
        <f t="shared" si="142"/>
        <v>0</v>
      </c>
      <c r="I327" s="66">
        <f t="shared" si="142"/>
        <v>0</v>
      </c>
      <c r="J327" s="66">
        <f t="shared" si="142"/>
        <v>0</v>
      </c>
      <c r="K327" s="66">
        <f t="shared" si="142"/>
        <v>0</v>
      </c>
      <c r="L327" s="66">
        <f t="shared" si="142"/>
        <v>0</v>
      </c>
      <c r="M327" s="66">
        <f t="shared" si="142"/>
        <v>0</v>
      </c>
      <c r="N327" s="66">
        <f t="shared" si="142"/>
        <v>0</v>
      </c>
      <c r="O327" s="121" t="str">
        <f t="shared" si="142"/>
        <v>0.00</v>
      </c>
    </row>
    <row r="328" spans="1:15" ht="12.75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/>
      <c r="I328" s="66"/>
      <c r="J328" s="66"/>
      <c r="K328" s="66"/>
      <c r="L328" s="66"/>
      <c r="M328" s="66"/>
      <c r="N328" s="55">
        <f>SUBTOTAL(9,G328:M328)</f>
        <v>0</v>
      </c>
      <c r="O328" s="110" t="str">
        <f>IFERROR(N328/$N$18*100,"0.00")</f>
        <v>0.00</v>
      </c>
    </row>
    <row r="329" spans="1:15" ht="12.75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66">
        <f t="shared" ref="G329:O329" si="143">+G330</f>
        <v>0</v>
      </c>
      <c r="H329" s="66">
        <f t="shared" si="143"/>
        <v>0</v>
      </c>
      <c r="I329" s="66">
        <f t="shared" si="143"/>
        <v>0</v>
      </c>
      <c r="J329" s="66">
        <f t="shared" si="143"/>
        <v>0</v>
      </c>
      <c r="K329" s="66">
        <f t="shared" si="143"/>
        <v>0</v>
      </c>
      <c r="L329" s="66">
        <f t="shared" si="143"/>
        <v>0</v>
      </c>
      <c r="M329" s="66">
        <f t="shared" si="143"/>
        <v>0</v>
      </c>
      <c r="N329" s="66">
        <f t="shared" si="143"/>
        <v>0</v>
      </c>
      <c r="O329" s="121" t="str">
        <f t="shared" si="143"/>
        <v>0.00</v>
      </c>
    </row>
    <row r="330" spans="1:15" ht="12.75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/>
      <c r="I330" s="55"/>
      <c r="J330" s="55"/>
      <c r="K330" s="55"/>
      <c r="L330" s="55"/>
      <c r="M330" s="55"/>
      <c r="N330" s="55">
        <f>SUBTOTAL(9,G330:M330)</f>
        <v>0</v>
      </c>
      <c r="O330" s="110" t="str">
        <f>IFERROR(N330/$N$18*100,"0.00")</f>
        <v>0.00</v>
      </c>
    </row>
    <row r="331" spans="1:15" ht="12.75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66">
        <f t="shared" ref="G331:O331" si="144">+G332</f>
        <v>0</v>
      </c>
      <c r="H331" s="66">
        <f t="shared" si="144"/>
        <v>0</v>
      </c>
      <c r="I331" s="66">
        <f t="shared" si="144"/>
        <v>0</v>
      </c>
      <c r="J331" s="66">
        <f t="shared" si="144"/>
        <v>0</v>
      </c>
      <c r="K331" s="66">
        <f t="shared" si="144"/>
        <v>0</v>
      </c>
      <c r="L331" s="66">
        <f t="shared" si="144"/>
        <v>0</v>
      </c>
      <c r="M331" s="66">
        <f t="shared" si="144"/>
        <v>0</v>
      </c>
      <c r="N331" s="66">
        <f t="shared" si="144"/>
        <v>0</v>
      </c>
      <c r="O331" s="121" t="str">
        <f t="shared" si="144"/>
        <v>0.00</v>
      </c>
    </row>
    <row r="332" spans="1:15" ht="12.75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 t="str">
        <f>IFERROR(N332/$N$18*100,"0.00")</f>
        <v>0.00</v>
      </c>
    </row>
    <row r="333" spans="1:15" ht="12.75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66">
        <f t="shared" ref="G333:O333" si="145">+G334</f>
        <v>0</v>
      </c>
      <c r="H333" s="66">
        <f t="shared" si="145"/>
        <v>0</v>
      </c>
      <c r="I333" s="66">
        <f t="shared" si="145"/>
        <v>0</v>
      </c>
      <c r="J333" s="66">
        <f t="shared" si="145"/>
        <v>0</v>
      </c>
      <c r="K333" s="66">
        <f t="shared" si="145"/>
        <v>0</v>
      </c>
      <c r="L333" s="66">
        <f t="shared" si="145"/>
        <v>0</v>
      </c>
      <c r="M333" s="66">
        <f t="shared" si="145"/>
        <v>0</v>
      </c>
      <c r="N333" s="66">
        <f t="shared" si="145"/>
        <v>0</v>
      </c>
      <c r="O333" s="121" t="str">
        <f t="shared" si="145"/>
        <v>0.00</v>
      </c>
    </row>
    <row r="334" spans="1:15" ht="12.75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66"/>
      <c r="K334" s="66"/>
      <c r="L334" s="66"/>
      <c r="M334" s="66"/>
      <c r="N334" s="55">
        <f>SUBTOTAL(9,G334:M334)</f>
        <v>0</v>
      </c>
      <c r="O334" s="110" t="str">
        <f>IFERROR(N334/$N$18*100,"0.00")</f>
        <v>0.00</v>
      </c>
    </row>
    <row r="335" spans="1:15" ht="12.75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66">
        <f t="shared" ref="G335:O335" si="146">+G336</f>
        <v>0</v>
      </c>
      <c r="H335" s="66">
        <f t="shared" si="146"/>
        <v>0</v>
      </c>
      <c r="I335" s="66">
        <f t="shared" si="146"/>
        <v>0</v>
      </c>
      <c r="J335" s="66">
        <f t="shared" si="146"/>
        <v>0</v>
      </c>
      <c r="K335" s="66">
        <f t="shared" si="146"/>
        <v>0</v>
      </c>
      <c r="L335" s="66">
        <f t="shared" si="146"/>
        <v>0</v>
      </c>
      <c r="M335" s="66">
        <f t="shared" si="146"/>
        <v>0</v>
      </c>
      <c r="N335" s="66">
        <f t="shared" si="146"/>
        <v>0</v>
      </c>
      <c r="O335" s="121" t="str">
        <f t="shared" si="146"/>
        <v>0.00</v>
      </c>
    </row>
    <row r="336" spans="1:15" ht="12.75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/>
      <c r="K336" s="55"/>
      <c r="L336" s="55"/>
      <c r="M336" s="55"/>
      <c r="N336" s="55">
        <f>SUBTOTAL(9,G336:M336)</f>
        <v>0</v>
      </c>
      <c r="O336" s="110" t="str">
        <f>IFERROR(N336/$N$18*100,"0.00")</f>
        <v>0.00</v>
      </c>
    </row>
    <row r="337" spans="1:15" ht="12.75">
      <c r="A337" s="88">
        <v>2</v>
      </c>
      <c r="B337" s="89">
        <v>4</v>
      </c>
      <c r="C337" s="90"/>
      <c r="D337" s="90"/>
      <c r="E337" s="90"/>
      <c r="F337" s="91" t="s">
        <v>394</v>
      </c>
      <c r="G337" s="342">
        <f>+G338+G354+G365+G370+G379+G386</f>
        <v>0</v>
      </c>
      <c r="H337" s="342">
        <f t="shared" ref="H337:N337" si="147">+H338+H354+H365+H370+H379+H386</f>
        <v>0</v>
      </c>
      <c r="I337" s="342">
        <f t="shared" si="147"/>
        <v>0</v>
      </c>
      <c r="J337" s="342">
        <f t="shared" si="147"/>
        <v>0</v>
      </c>
      <c r="K337" s="342">
        <f t="shared" si="147"/>
        <v>0</v>
      </c>
      <c r="L337" s="342">
        <f t="shared" si="147"/>
        <v>0</v>
      </c>
      <c r="M337" s="342">
        <f t="shared" si="147"/>
        <v>0</v>
      </c>
      <c r="N337" s="342">
        <f t="shared" si="147"/>
        <v>0</v>
      </c>
      <c r="O337" s="118">
        <f>+O338+O354+O365+O370+O379+O386</f>
        <v>0</v>
      </c>
    </row>
    <row r="338" spans="1:15" ht="12.75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341">
        <f t="shared" ref="G338:N338" si="148">+G339+G343+G347+G350+G352</f>
        <v>0</v>
      </c>
      <c r="H338" s="341">
        <f t="shared" si="148"/>
        <v>0</v>
      </c>
      <c r="I338" s="341">
        <f t="shared" si="148"/>
        <v>0</v>
      </c>
      <c r="J338" s="341">
        <f t="shared" si="148"/>
        <v>0</v>
      </c>
      <c r="K338" s="341">
        <f t="shared" si="148"/>
        <v>0</v>
      </c>
      <c r="L338" s="341">
        <f t="shared" si="148"/>
        <v>0</v>
      </c>
      <c r="M338" s="341">
        <f t="shared" si="148"/>
        <v>0</v>
      </c>
      <c r="N338" s="341">
        <f t="shared" si="148"/>
        <v>0</v>
      </c>
      <c r="O338" s="119">
        <f>+O339+O343+O347+O350+O352</f>
        <v>0</v>
      </c>
    </row>
    <row r="339" spans="1:15" ht="12.75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66">
        <f t="shared" ref="G339:N339" si="149">+G340+G341+G342</f>
        <v>0</v>
      </c>
      <c r="H339" s="66">
        <f t="shared" si="149"/>
        <v>0</v>
      </c>
      <c r="I339" s="66">
        <f t="shared" si="149"/>
        <v>0</v>
      </c>
      <c r="J339" s="66">
        <f t="shared" si="149"/>
        <v>0</v>
      </c>
      <c r="K339" s="66">
        <f t="shared" si="149"/>
        <v>0</v>
      </c>
      <c r="L339" s="66">
        <f t="shared" si="149"/>
        <v>0</v>
      </c>
      <c r="M339" s="66">
        <f t="shared" si="149"/>
        <v>0</v>
      </c>
      <c r="N339" s="66">
        <f t="shared" si="149"/>
        <v>0</v>
      </c>
      <c r="O339" s="121">
        <f>+O340+O341+O342</f>
        <v>0</v>
      </c>
    </row>
    <row r="340" spans="1:15" ht="12.75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 t="str">
        <f>IFERROR(N340/$N$18*100,"0.00")</f>
        <v>0.00</v>
      </c>
    </row>
    <row r="341" spans="1:15" ht="12.75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 t="str">
        <f>IFERROR(N341/$N$18*100,"0.00")</f>
        <v>0.00</v>
      </c>
    </row>
    <row r="342" spans="1:15" ht="12.75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 t="str">
        <f>IFERROR(N342/$N$18*100,"0.00")</f>
        <v>0.00</v>
      </c>
    </row>
    <row r="343" spans="1:15" ht="12.75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66">
        <f t="shared" ref="G343:N343" si="150">+G344+G345+G346</f>
        <v>0</v>
      </c>
      <c r="H343" s="66">
        <f t="shared" si="150"/>
        <v>0</v>
      </c>
      <c r="I343" s="66">
        <f t="shared" si="150"/>
        <v>0</v>
      </c>
      <c r="J343" s="66">
        <f t="shared" si="150"/>
        <v>0</v>
      </c>
      <c r="K343" s="66">
        <f t="shared" si="150"/>
        <v>0</v>
      </c>
      <c r="L343" s="66">
        <f t="shared" si="150"/>
        <v>0</v>
      </c>
      <c r="M343" s="66">
        <f t="shared" si="150"/>
        <v>0</v>
      </c>
      <c r="N343" s="66">
        <f t="shared" si="150"/>
        <v>0</v>
      </c>
      <c r="O343" s="121">
        <f>+O344+O345+O346</f>
        <v>0</v>
      </c>
    </row>
    <row r="344" spans="1:15" ht="12.75">
      <c r="A344" s="123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/>
      <c r="K344" s="55"/>
      <c r="L344" s="55"/>
      <c r="M344" s="55"/>
      <c r="N344" s="55">
        <f>SUBTOTAL(9,G344:M344)</f>
        <v>0</v>
      </c>
      <c r="O344" s="110" t="str">
        <f>IFERROR(N344/$N$18*100,"0.00")</f>
        <v>0.00</v>
      </c>
    </row>
    <row r="345" spans="1:15" ht="12.75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/>
      <c r="K345" s="55"/>
      <c r="L345" s="55"/>
      <c r="M345" s="55"/>
      <c r="N345" s="55">
        <f>SUBTOTAL(9,G345:M345)</f>
        <v>0</v>
      </c>
      <c r="O345" s="110" t="str">
        <f>IFERROR(N345/$N$18*100,"0.00")</f>
        <v>0.00</v>
      </c>
    </row>
    <row r="346" spans="1:15" ht="12.75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 t="str">
        <f>IFERROR(N346/$N$18*100,"0.00")</f>
        <v>0.00</v>
      </c>
    </row>
    <row r="347" spans="1:15" ht="12.75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66">
        <f t="shared" ref="G347:N347" si="151">+G348+G349</f>
        <v>0</v>
      </c>
      <c r="H347" s="66">
        <f t="shared" si="151"/>
        <v>0</v>
      </c>
      <c r="I347" s="66">
        <f t="shared" si="151"/>
        <v>0</v>
      </c>
      <c r="J347" s="66">
        <f t="shared" si="151"/>
        <v>0</v>
      </c>
      <c r="K347" s="66">
        <f t="shared" si="151"/>
        <v>0</v>
      </c>
      <c r="L347" s="66">
        <f t="shared" si="151"/>
        <v>0</v>
      </c>
      <c r="M347" s="66">
        <f t="shared" si="151"/>
        <v>0</v>
      </c>
      <c r="N347" s="66">
        <f t="shared" si="151"/>
        <v>0</v>
      </c>
      <c r="O347" s="121">
        <f>+O348+O349</f>
        <v>0</v>
      </c>
    </row>
    <row r="348" spans="1:15" ht="12.75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 t="str">
        <f>IFERROR(N348/$N$18*100,"0.00")</f>
        <v>0.00</v>
      </c>
    </row>
    <row r="349" spans="1:15" ht="12.75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 t="str">
        <f>IFERROR(N349/$N$18*100,"0.00")</f>
        <v>0.00</v>
      </c>
    </row>
    <row r="350" spans="1:15" ht="12.75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66">
        <f t="shared" ref="G350:O350" si="152">+G351</f>
        <v>0</v>
      </c>
      <c r="H350" s="66">
        <f t="shared" si="152"/>
        <v>0</v>
      </c>
      <c r="I350" s="66">
        <f t="shared" si="152"/>
        <v>0</v>
      </c>
      <c r="J350" s="66">
        <f t="shared" si="152"/>
        <v>0</v>
      </c>
      <c r="K350" s="66">
        <f t="shared" si="152"/>
        <v>0</v>
      </c>
      <c r="L350" s="66">
        <f t="shared" si="152"/>
        <v>0</v>
      </c>
      <c r="M350" s="66">
        <f t="shared" si="152"/>
        <v>0</v>
      </c>
      <c r="N350" s="66">
        <f t="shared" si="152"/>
        <v>0</v>
      </c>
      <c r="O350" s="120" t="str">
        <f t="shared" si="152"/>
        <v>0.00</v>
      </c>
    </row>
    <row r="351" spans="1:15" ht="12.75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 t="str">
        <f>IFERROR(N351/$N$18*100,"0.00")</f>
        <v>0.00</v>
      </c>
    </row>
    <row r="352" spans="1:15" ht="12.75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66">
        <f t="shared" ref="G352:O352" si="153">+G353</f>
        <v>0</v>
      </c>
      <c r="H352" s="66">
        <f t="shared" si="153"/>
        <v>0</v>
      </c>
      <c r="I352" s="66">
        <f t="shared" si="153"/>
        <v>0</v>
      </c>
      <c r="J352" s="66">
        <f t="shared" si="153"/>
        <v>0</v>
      </c>
      <c r="K352" s="66">
        <f t="shared" si="153"/>
        <v>0</v>
      </c>
      <c r="L352" s="66">
        <f t="shared" si="153"/>
        <v>0</v>
      </c>
      <c r="M352" s="66">
        <f t="shared" si="153"/>
        <v>0</v>
      </c>
      <c r="N352" s="66">
        <f t="shared" si="153"/>
        <v>0</v>
      </c>
      <c r="O352" s="121" t="str">
        <f t="shared" si="153"/>
        <v>0.00</v>
      </c>
    </row>
    <row r="353" spans="1:15" ht="12.75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 t="str">
        <f>IFERROR(N353/$N$18*100,"0.00")</f>
        <v>0.00</v>
      </c>
    </row>
    <row r="354" spans="1:15" ht="12.75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341">
        <f>+G355+G357+G361</f>
        <v>0</v>
      </c>
      <c r="H354" s="341">
        <f t="shared" ref="H354:N354" si="154">+H355+H357+H361</f>
        <v>0</v>
      </c>
      <c r="I354" s="341">
        <f t="shared" si="154"/>
        <v>0</v>
      </c>
      <c r="J354" s="341">
        <f t="shared" si="154"/>
        <v>0</v>
      </c>
      <c r="K354" s="341">
        <f t="shared" si="154"/>
        <v>0</v>
      </c>
      <c r="L354" s="341">
        <f t="shared" si="154"/>
        <v>0</v>
      </c>
      <c r="M354" s="341">
        <f t="shared" si="154"/>
        <v>0</v>
      </c>
      <c r="N354" s="341">
        <f t="shared" si="154"/>
        <v>0</v>
      </c>
      <c r="O354" s="119">
        <f>+O355+O357+O361</f>
        <v>0</v>
      </c>
    </row>
    <row r="355" spans="1:15" ht="12.75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66">
        <f t="shared" ref="G355:O355" si="155">+G356</f>
        <v>0</v>
      </c>
      <c r="H355" s="66">
        <f t="shared" si="155"/>
        <v>0</v>
      </c>
      <c r="I355" s="66">
        <f t="shared" si="155"/>
        <v>0</v>
      </c>
      <c r="J355" s="66">
        <f t="shared" si="155"/>
        <v>0</v>
      </c>
      <c r="K355" s="66">
        <f t="shared" si="155"/>
        <v>0</v>
      </c>
      <c r="L355" s="66">
        <f t="shared" si="155"/>
        <v>0</v>
      </c>
      <c r="M355" s="66">
        <f t="shared" si="155"/>
        <v>0</v>
      </c>
      <c r="N355" s="66">
        <f t="shared" si="155"/>
        <v>0</v>
      </c>
      <c r="O355" s="121" t="str">
        <f t="shared" si="155"/>
        <v>0.00</v>
      </c>
    </row>
    <row r="356" spans="1:15" ht="12.75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 t="str">
        <f>IFERROR(N356/$N$18*100,"0.00")</f>
        <v>0.00</v>
      </c>
    </row>
    <row r="357" spans="1:15" ht="12.75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66">
        <f t="shared" ref="G357:N357" si="156">+G358+G359+G360</f>
        <v>0</v>
      </c>
      <c r="H357" s="66">
        <f t="shared" si="156"/>
        <v>0</v>
      </c>
      <c r="I357" s="66">
        <f t="shared" si="156"/>
        <v>0</v>
      </c>
      <c r="J357" s="66">
        <f t="shared" si="156"/>
        <v>0</v>
      </c>
      <c r="K357" s="66">
        <f t="shared" si="156"/>
        <v>0</v>
      </c>
      <c r="L357" s="66">
        <f t="shared" si="156"/>
        <v>0</v>
      </c>
      <c r="M357" s="66">
        <f t="shared" si="156"/>
        <v>0</v>
      </c>
      <c r="N357" s="66">
        <f t="shared" si="156"/>
        <v>0</v>
      </c>
      <c r="O357" s="120">
        <f>+O358+O359+O360</f>
        <v>0</v>
      </c>
    </row>
    <row r="358" spans="1:15" ht="22.5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 t="str">
        <f>IFERROR(N358/$N$18*100,"0.00")</f>
        <v>0.00</v>
      </c>
    </row>
    <row r="359" spans="1:15" ht="22.5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 t="str">
        <f>IFERROR(N359/$N$18*100,"0.00")</f>
        <v>0.00</v>
      </c>
    </row>
    <row r="360" spans="1:15" ht="22.5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 t="str">
        <f>IFERROR(N360/$N$18*100,"0.00")</f>
        <v>0.00</v>
      </c>
    </row>
    <row r="361" spans="1:15" ht="12.75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 t="shared" ref="H361:N361" si="157">H362+H363+H364</f>
        <v>0</v>
      </c>
      <c r="I361" s="66">
        <f t="shared" si="157"/>
        <v>0</v>
      </c>
      <c r="J361" s="66">
        <f t="shared" si="157"/>
        <v>0</v>
      </c>
      <c r="K361" s="66">
        <f t="shared" si="157"/>
        <v>0</v>
      </c>
      <c r="L361" s="66">
        <f t="shared" si="157"/>
        <v>0</v>
      </c>
      <c r="M361" s="66">
        <f t="shared" si="157"/>
        <v>0</v>
      </c>
      <c r="N361" s="66">
        <f t="shared" si="157"/>
        <v>0</v>
      </c>
      <c r="O361" s="122">
        <f>O362+O363+O364</f>
        <v>0</v>
      </c>
    </row>
    <row r="362" spans="1:15" ht="22.5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 t="str">
        <f>IFERROR(N362/$N$18*100,"0.00")</f>
        <v>0.00</v>
      </c>
    </row>
    <row r="363" spans="1:15" ht="12.75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 t="str">
        <f>IFERROR(N363/$N$18*100,"0.00")</f>
        <v>0.00</v>
      </c>
    </row>
    <row r="364" spans="1:15" ht="22.5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 t="str">
        <f>IFERROR(N364/$N$18*100,"0.00")</f>
        <v>0.00</v>
      </c>
    </row>
    <row r="365" spans="1:15" ht="12.75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341">
        <f>+G366</f>
        <v>0</v>
      </c>
      <c r="H365" s="341">
        <f t="shared" ref="H365:N365" si="158">+H366</f>
        <v>0</v>
      </c>
      <c r="I365" s="341">
        <f t="shared" si="158"/>
        <v>0</v>
      </c>
      <c r="J365" s="341">
        <f t="shared" si="158"/>
        <v>0</v>
      </c>
      <c r="K365" s="341">
        <f t="shared" si="158"/>
        <v>0</v>
      </c>
      <c r="L365" s="341">
        <f t="shared" si="158"/>
        <v>0</v>
      </c>
      <c r="M365" s="341">
        <f t="shared" si="158"/>
        <v>0</v>
      </c>
      <c r="N365" s="341">
        <f t="shared" si="158"/>
        <v>0</v>
      </c>
      <c r="O365" s="119">
        <f>+O366</f>
        <v>0</v>
      </c>
    </row>
    <row r="366" spans="1:15" ht="12.75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 t="shared" ref="H366:N366" si="159">+H367+H368+H369</f>
        <v>0</v>
      </c>
      <c r="I366" s="66">
        <f t="shared" si="159"/>
        <v>0</v>
      </c>
      <c r="J366" s="66">
        <f t="shared" si="159"/>
        <v>0</v>
      </c>
      <c r="K366" s="66">
        <f t="shared" si="159"/>
        <v>0</v>
      </c>
      <c r="L366" s="66">
        <f t="shared" si="159"/>
        <v>0</v>
      </c>
      <c r="M366" s="66">
        <f t="shared" si="159"/>
        <v>0</v>
      </c>
      <c r="N366" s="66">
        <f t="shared" si="159"/>
        <v>0</v>
      </c>
      <c r="O366" s="122">
        <f>+O367+O368+O369</f>
        <v>0</v>
      </c>
    </row>
    <row r="367" spans="1:15" ht="22.5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 t="str">
        <f>IFERROR(N367/$N$18*100,"0.00")</f>
        <v>0.00</v>
      </c>
    </row>
    <row r="368" spans="1:15" ht="12.75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 t="str">
        <f>IFERROR(N368/$N$18*100,"0.00")</f>
        <v>0.00</v>
      </c>
    </row>
    <row r="369" spans="1:15" ht="22.5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 t="str">
        <f>IFERROR(N369/$N$18*100,"0.00")</f>
        <v>0.00</v>
      </c>
    </row>
    <row r="370" spans="1:15" ht="12.75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341">
        <f t="shared" ref="G370:N370" si="160">+G371+G373+G375+G377</f>
        <v>0</v>
      </c>
      <c r="H370" s="341">
        <f t="shared" si="160"/>
        <v>0</v>
      </c>
      <c r="I370" s="341">
        <f t="shared" si="160"/>
        <v>0</v>
      </c>
      <c r="J370" s="341">
        <f t="shared" si="160"/>
        <v>0</v>
      </c>
      <c r="K370" s="341">
        <f t="shared" si="160"/>
        <v>0</v>
      </c>
      <c r="L370" s="341">
        <f t="shared" si="160"/>
        <v>0</v>
      </c>
      <c r="M370" s="341">
        <f t="shared" si="160"/>
        <v>0</v>
      </c>
      <c r="N370" s="341">
        <f t="shared" si="160"/>
        <v>0</v>
      </c>
      <c r="O370" s="119">
        <f>+O371+O373+O375+O377</f>
        <v>0</v>
      </c>
    </row>
    <row r="371" spans="1:15" ht="12.75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66">
        <f t="shared" ref="G371:O371" si="161">+G372</f>
        <v>0</v>
      </c>
      <c r="H371" s="66">
        <f t="shared" si="161"/>
        <v>0</v>
      </c>
      <c r="I371" s="66">
        <f t="shared" si="161"/>
        <v>0</v>
      </c>
      <c r="J371" s="66">
        <f t="shared" si="161"/>
        <v>0</v>
      </c>
      <c r="K371" s="66">
        <f t="shared" si="161"/>
        <v>0</v>
      </c>
      <c r="L371" s="66">
        <f t="shared" si="161"/>
        <v>0</v>
      </c>
      <c r="M371" s="66">
        <f t="shared" si="161"/>
        <v>0</v>
      </c>
      <c r="N371" s="66">
        <f t="shared" si="161"/>
        <v>0</v>
      </c>
      <c r="O371" s="121" t="str">
        <f t="shared" si="161"/>
        <v>0.00</v>
      </c>
    </row>
    <row r="372" spans="1:15" ht="12.75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 t="str">
        <f>IFERROR(N372/$N$18*100,"0.00")</f>
        <v>0.00</v>
      </c>
    </row>
    <row r="373" spans="1:15" ht="12.75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428</v>
      </c>
      <c r="G373" s="343">
        <f t="shared" ref="G373:O373" si="162">+G374</f>
        <v>0</v>
      </c>
      <c r="H373" s="343">
        <f t="shared" si="162"/>
        <v>0</v>
      </c>
      <c r="I373" s="343">
        <f t="shared" si="162"/>
        <v>0</v>
      </c>
      <c r="J373" s="343">
        <f t="shared" si="162"/>
        <v>0</v>
      </c>
      <c r="K373" s="343">
        <f t="shared" si="162"/>
        <v>0</v>
      </c>
      <c r="L373" s="343">
        <f t="shared" si="162"/>
        <v>0</v>
      </c>
      <c r="M373" s="343">
        <f t="shared" si="162"/>
        <v>0</v>
      </c>
      <c r="N373" s="343">
        <f t="shared" si="162"/>
        <v>0</v>
      </c>
      <c r="O373" s="133" t="str">
        <f t="shared" si="162"/>
        <v>0.00</v>
      </c>
    </row>
    <row r="374" spans="1:15" ht="12.75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 t="str">
        <f>IFERROR(N374/$N$18*100,"0.00")</f>
        <v>0.00</v>
      </c>
    </row>
    <row r="375" spans="1:15" ht="12.75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66">
        <f t="shared" ref="G375:O375" si="163">+G376</f>
        <v>0</v>
      </c>
      <c r="H375" s="66">
        <f t="shared" si="163"/>
        <v>0</v>
      </c>
      <c r="I375" s="66">
        <f t="shared" si="163"/>
        <v>0</v>
      </c>
      <c r="J375" s="66">
        <f t="shared" si="163"/>
        <v>0</v>
      </c>
      <c r="K375" s="66">
        <f t="shared" si="163"/>
        <v>0</v>
      </c>
      <c r="L375" s="66">
        <f t="shared" si="163"/>
        <v>0</v>
      </c>
      <c r="M375" s="66">
        <f t="shared" si="163"/>
        <v>0</v>
      </c>
      <c r="N375" s="66">
        <f t="shared" si="163"/>
        <v>0</v>
      </c>
      <c r="O375" s="120" t="str">
        <f t="shared" si="163"/>
        <v>0.00</v>
      </c>
    </row>
    <row r="376" spans="1:15" ht="12.75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 t="str">
        <f>IFERROR(N376/$N$18*100,"0.00")</f>
        <v>0.00</v>
      </c>
    </row>
    <row r="377" spans="1:15" ht="12.75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66">
        <f t="shared" ref="G377:O377" si="164">+G378</f>
        <v>0</v>
      </c>
      <c r="H377" s="66">
        <f t="shared" si="164"/>
        <v>0</v>
      </c>
      <c r="I377" s="66">
        <f t="shared" si="164"/>
        <v>0</v>
      </c>
      <c r="J377" s="66">
        <f t="shared" si="164"/>
        <v>0</v>
      </c>
      <c r="K377" s="66">
        <f t="shared" si="164"/>
        <v>0</v>
      </c>
      <c r="L377" s="66">
        <f t="shared" si="164"/>
        <v>0</v>
      </c>
      <c r="M377" s="66">
        <f t="shared" si="164"/>
        <v>0</v>
      </c>
      <c r="N377" s="66">
        <f t="shared" si="164"/>
        <v>0</v>
      </c>
      <c r="O377" s="120" t="str">
        <f t="shared" si="164"/>
        <v>0.00</v>
      </c>
    </row>
    <row r="378" spans="1:15" ht="12.75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 t="str">
        <f>IFERROR(N378/$N$18*100,"0.00")</f>
        <v>0.00</v>
      </c>
    </row>
    <row r="379" spans="1:15" ht="12.75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341">
        <f t="shared" ref="G379:N379" si="165">+G380+G382+G384</f>
        <v>0</v>
      </c>
      <c r="H379" s="341">
        <f t="shared" si="165"/>
        <v>0</v>
      </c>
      <c r="I379" s="341">
        <f t="shared" si="165"/>
        <v>0</v>
      </c>
      <c r="J379" s="341">
        <f t="shared" si="165"/>
        <v>0</v>
      </c>
      <c r="K379" s="341">
        <f t="shared" si="165"/>
        <v>0</v>
      </c>
      <c r="L379" s="341">
        <f t="shared" si="165"/>
        <v>0</v>
      </c>
      <c r="M379" s="341">
        <f t="shared" si="165"/>
        <v>0</v>
      </c>
      <c r="N379" s="341">
        <f t="shared" si="165"/>
        <v>0</v>
      </c>
      <c r="O379" s="119">
        <f>+O380+O382+O384</f>
        <v>0</v>
      </c>
    </row>
    <row r="380" spans="1:15" ht="22.5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66">
        <f t="shared" ref="G380:O380" si="166">+G381</f>
        <v>0</v>
      </c>
      <c r="H380" s="66">
        <f t="shared" si="166"/>
        <v>0</v>
      </c>
      <c r="I380" s="66">
        <f t="shared" si="166"/>
        <v>0</v>
      </c>
      <c r="J380" s="66">
        <f t="shared" si="166"/>
        <v>0</v>
      </c>
      <c r="K380" s="66">
        <f t="shared" si="166"/>
        <v>0</v>
      </c>
      <c r="L380" s="66">
        <f t="shared" si="166"/>
        <v>0</v>
      </c>
      <c r="M380" s="66">
        <f t="shared" si="166"/>
        <v>0</v>
      </c>
      <c r="N380" s="66">
        <f t="shared" si="166"/>
        <v>0</v>
      </c>
      <c r="O380" s="121" t="str">
        <f t="shared" si="166"/>
        <v>0.00</v>
      </c>
    </row>
    <row r="381" spans="1:15" ht="12.75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 t="str">
        <f>IFERROR(N381/$N$18*100,"0.00")</f>
        <v>0.00</v>
      </c>
    </row>
    <row r="382" spans="1:15" ht="12.75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66">
        <f t="shared" ref="G382:O382" si="167">+G383</f>
        <v>0</v>
      </c>
      <c r="H382" s="66">
        <f t="shared" si="167"/>
        <v>0</v>
      </c>
      <c r="I382" s="66">
        <f t="shared" si="167"/>
        <v>0</v>
      </c>
      <c r="J382" s="66">
        <f t="shared" si="167"/>
        <v>0</v>
      </c>
      <c r="K382" s="66">
        <f t="shared" si="167"/>
        <v>0</v>
      </c>
      <c r="L382" s="66">
        <f t="shared" si="167"/>
        <v>0</v>
      </c>
      <c r="M382" s="66">
        <f t="shared" si="167"/>
        <v>0</v>
      </c>
      <c r="N382" s="66">
        <f t="shared" si="167"/>
        <v>0</v>
      </c>
      <c r="O382" s="120" t="str">
        <f t="shared" si="167"/>
        <v>0.00</v>
      </c>
    </row>
    <row r="383" spans="1:15" ht="12.75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 t="str">
        <f>IFERROR(N383/$N$18*100,"0.00")</f>
        <v>0.00</v>
      </c>
    </row>
    <row r="384" spans="1:15" ht="12.75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66">
        <f t="shared" ref="G384:O384" si="168">+G385</f>
        <v>0</v>
      </c>
      <c r="H384" s="66">
        <f t="shared" si="168"/>
        <v>0</v>
      </c>
      <c r="I384" s="66">
        <f t="shared" si="168"/>
        <v>0</v>
      </c>
      <c r="J384" s="66">
        <f t="shared" si="168"/>
        <v>0</v>
      </c>
      <c r="K384" s="66">
        <f t="shared" si="168"/>
        <v>0</v>
      </c>
      <c r="L384" s="66">
        <f t="shared" si="168"/>
        <v>0</v>
      </c>
      <c r="M384" s="66">
        <f t="shared" si="168"/>
        <v>0</v>
      </c>
      <c r="N384" s="66">
        <f t="shared" si="168"/>
        <v>0</v>
      </c>
      <c r="O384" s="120" t="str">
        <f t="shared" si="168"/>
        <v>0.00</v>
      </c>
    </row>
    <row r="385" spans="1:15" ht="12.75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 t="str">
        <f>IFERROR(N385/$N$18*100,"0.00")</f>
        <v>0.00</v>
      </c>
    </row>
    <row r="386" spans="1:15" ht="12.75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341">
        <f t="shared" ref="G386:N386" si="169">+G387+G389+G391+G393</f>
        <v>0</v>
      </c>
      <c r="H386" s="341">
        <f t="shared" si="169"/>
        <v>0</v>
      </c>
      <c r="I386" s="341">
        <f t="shared" si="169"/>
        <v>0</v>
      </c>
      <c r="J386" s="341">
        <f t="shared" si="169"/>
        <v>0</v>
      </c>
      <c r="K386" s="341">
        <f t="shared" si="169"/>
        <v>0</v>
      </c>
      <c r="L386" s="341">
        <f t="shared" si="169"/>
        <v>0</v>
      </c>
      <c r="M386" s="341">
        <f t="shared" si="169"/>
        <v>0</v>
      </c>
      <c r="N386" s="341">
        <f t="shared" si="169"/>
        <v>0</v>
      </c>
      <c r="O386" s="119">
        <f>+O387+O389+O391+O393</f>
        <v>0</v>
      </c>
    </row>
    <row r="387" spans="1:15" ht="12.75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66">
        <f t="shared" ref="G387:O387" si="170">+G388</f>
        <v>0</v>
      </c>
      <c r="H387" s="66">
        <f t="shared" si="170"/>
        <v>0</v>
      </c>
      <c r="I387" s="66">
        <f t="shared" si="170"/>
        <v>0</v>
      </c>
      <c r="J387" s="66">
        <f t="shared" si="170"/>
        <v>0</v>
      </c>
      <c r="K387" s="66">
        <f t="shared" si="170"/>
        <v>0</v>
      </c>
      <c r="L387" s="66">
        <f t="shared" si="170"/>
        <v>0</v>
      </c>
      <c r="M387" s="66">
        <f t="shared" si="170"/>
        <v>0</v>
      </c>
      <c r="N387" s="66">
        <f t="shared" si="170"/>
        <v>0</v>
      </c>
      <c r="O387" s="121" t="str">
        <f t="shared" si="170"/>
        <v>0.00</v>
      </c>
    </row>
    <row r="388" spans="1:15" ht="12.75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 t="str">
        <f>IFERROR(N388/$N$18*100,"0.00")</f>
        <v>0.00</v>
      </c>
    </row>
    <row r="389" spans="1:15" ht="12.75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66">
        <f t="shared" ref="G389:O389" si="171">+G390</f>
        <v>0</v>
      </c>
      <c r="H389" s="66">
        <f t="shared" si="171"/>
        <v>0</v>
      </c>
      <c r="I389" s="66">
        <f t="shared" si="171"/>
        <v>0</v>
      </c>
      <c r="J389" s="66">
        <f t="shared" si="171"/>
        <v>0</v>
      </c>
      <c r="K389" s="66">
        <f t="shared" si="171"/>
        <v>0</v>
      </c>
      <c r="L389" s="66">
        <f t="shared" si="171"/>
        <v>0</v>
      </c>
      <c r="M389" s="66">
        <f t="shared" si="171"/>
        <v>0</v>
      </c>
      <c r="N389" s="66">
        <f t="shared" si="171"/>
        <v>0</v>
      </c>
      <c r="O389" s="121" t="str">
        <f t="shared" si="171"/>
        <v>0.00</v>
      </c>
    </row>
    <row r="390" spans="1:15" ht="12.75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 t="str">
        <f>IFERROR(N390/$N$18*100,"0.00")</f>
        <v>0.00</v>
      </c>
    </row>
    <row r="391" spans="1:15" ht="12.75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66">
        <f t="shared" ref="G391:O391" si="172">+G392</f>
        <v>0</v>
      </c>
      <c r="H391" s="66">
        <f t="shared" si="172"/>
        <v>0</v>
      </c>
      <c r="I391" s="66">
        <f t="shared" si="172"/>
        <v>0</v>
      </c>
      <c r="J391" s="66">
        <f t="shared" si="172"/>
        <v>0</v>
      </c>
      <c r="K391" s="66">
        <f t="shared" si="172"/>
        <v>0</v>
      </c>
      <c r="L391" s="66">
        <f t="shared" si="172"/>
        <v>0</v>
      </c>
      <c r="M391" s="66">
        <f t="shared" si="172"/>
        <v>0</v>
      </c>
      <c r="N391" s="66">
        <f t="shared" si="172"/>
        <v>0</v>
      </c>
      <c r="O391" s="121" t="str">
        <f t="shared" si="172"/>
        <v>0.00</v>
      </c>
    </row>
    <row r="392" spans="1:15" ht="12.75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 t="str">
        <f>IFERROR(N392/$N$18*100,"0.00")</f>
        <v>0.00</v>
      </c>
    </row>
    <row r="393" spans="1:15" ht="12.75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66">
        <f t="shared" ref="G393:O393" si="173">+G394</f>
        <v>0</v>
      </c>
      <c r="H393" s="66">
        <f t="shared" si="173"/>
        <v>0</v>
      </c>
      <c r="I393" s="66">
        <f t="shared" si="173"/>
        <v>0</v>
      </c>
      <c r="J393" s="66">
        <f t="shared" si="173"/>
        <v>0</v>
      </c>
      <c r="K393" s="66">
        <f t="shared" si="173"/>
        <v>0</v>
      </c>
      <c r="L393" s="66">
        <f t="shared" si="173"/>
        <v>0</v>
      </c>
      <c r="M393" s="66">
        <f t="shared" si="173"/>
        <v>0</v>
      </c>
      <c r="N393" s="66">
        <f t="shared" si="173"/>
        <v>0</v>
      </c>
      <c r="O393" s="121" t="str">
        <f t="shared" si="173"/>
        <v>0.00</v>
      </c>
    </row>
    <row r="394" spans="1:15" ht="12.75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 t="str">
        <f>IFERROR(N394/$N$18*100,"0.00")</f>
        <v>0.00</v>
      </c>
    </row>
    <row r="395" spans="1:15" ht="12.75">
      <c r="A395" s="88">
        <v>2</v>
      </c>
      <c r="B395" s="89">
        <v>5</v>
      </c>
      <c r="C395" s="90"/>
      <c r="D395" s="90"/>
      <c r="E395" s="90"/>
      <c r="F395" s="91" t="s">
        <v>441</v>
      </c>
      <c r="G395" s="342">
        <f t="shared" ref="G395:N395" si="174">+G396+G398+G400</f>
        <v>0</v>
      </c>
      <c r="H395" s="342">
        <f t="shared" si="174"/>
        <v>0</v>
      </c>
      <c r="I395" s="342">
        <f t="shared" si="174"/>
        <v>0</v>
      </c>
      <c r="J395" s="342">
        <f t="shared" si="174"/>
        <v>0</v>
      </c>
      <c r="K395" s="342">
        <f t="shared" si="174"/>
        <v>0</v>
      </c>
      <c r="L395" s="342">
        <f t="shared" si="174"/>
        <v>0</v>
      </c>
      <c r="M395" s="342">
        <f t="shared" si="174"/>
        <v>0</v>
      </c>
      <c r="N395" s="342">
        <f t="shared" si="174"/>
        <v>0</v>
      </c>
      <c r="O395" s="118">
        <f>+O396+O398+O400</f>
        <v>0</v>
      </c>
    </row>
    <row r="396" spans="1:15" ht="12.75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341">
        <f t="shared" ref="G396:O396" si="175">+G397</f>
        <v>0</v>
      </c>
      <c r="H396" s="341">
        <f t="shared" si="175"/>
        <v>0</v>
      </c>
      <c r="I396" s="341">
        <f t="shared" si="175"/>
        <v>0</v>
      </c>
      <c r="J396" s="341">
        <f t="shared" si="175"/>
        <v>0</v>
      </c>
      <c r="K396" s="341">
        <f t="shared" si="175"/>
        <v>0</v>
      </c>
      <c r="L396" s="341">
        <f t="shared" si="175"/>
        <v>0</v>
      </c>
      <c r="M396" s="341">
        <f t="shared" si="175"/>
        <v>0</v>
      </c>
      <c r="N396" s="341">
        <f t="shared" si="175"/>
        <v>0</v>
      </c>
      <c r="O396" s="119" t="str">
        <f t="shared" si="175"/>
        <v>0.00</v>
      </c>
    </row>
    <row r="397" spans="1:15" ht="12.75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 t="str">
        <f>IFERROR(N397/$N$18*100,"0.00")</f>
        <v>0.00</v>
      </c>
    </row>
    <row r="398" spans="1:15" ht="12.75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66">
        <f t="shared" ref="G398:O398" si="176">+G399</f>
        <v>0</v>
      </c>
      <c r="H398" s="66">
        <f t="shared" si="176"/>
        <v>0</v>
      </c>
      <c r="I398" s="66">
        <f t="shared" si="176"/>
        <v>0</v>
      </c>
      <c r="J398" s="66">
        <f t="shared" si="176"/>
        <v>0</v>
      </c>
      <c r="K398" s="66">
        <f t="shared" si="176"/>
        <v>0</v>
      </c>
      <c r="L398" s="66">
        <f t="shared" si="176"/>
        <v>0</v>
      </c>
      <c r="M398" s="66">
        <f t="shared" si="176"/>
        <v>0</v>
      </c>
      <c r="N398" s="66">
        <f t="shared" si="176"/>
        <v>0</v>
      </c>
      <c r="O398" s="121" t="str">
        <f t="shared" si="176"/>
        <v>0.00</v>
      </c>
    </row>
    <row r="399" spans="1:15" ht="12.75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 t="str">
        <f>IFERROR(N399/$N$18*100,"0.00")</f>
        <v>0.00</v>
      </c>
    </row>
    <row r="400" spans="1:15" ht="12.75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66">
        <f t="shared" ref="G400:O400" si="177">+G401</f>
        <v>0</v>
      </c>
      <c r="H400" s="66">
        <f t="shared" si="177"/>
        <v>0</v>
      </c>
      <c r="I400" s="66">
        <f t="shared" si="177"/>
        <v>0</v>
      </c>
      <c r="J400" s="66">
        <f t="shared" si="177"/>
        <v>0</v>
      </c>
      <c r="K400" s="66">
        <f t="shared" si="177"/>
        <v>0</v>
      </c>
      <c r="L400" s="66">
        <f t="shared" si="177"/>
        <v>0</v>
      </c>
      <c r="M400" s="66">
        <f t="shared" si="177"/>
        <v>0</v>
      </c>
      <c r="N400" s="66">
        <f t="shared" si="177"/>
        <v>0</v>
      </c>
      <c r="O400" s="120" t="str">
        <f t="shared" si="177"/>
        <v>0.00</v>
      </c>
    </row>
    <row r="401" spans="1:15" ht="12.75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 t="str">
        <f>IFERROR(N401/$N$18*100,"0.00")</f>
        <v>0.00</v>
      </c>
    </row>
    <row r="402" spans="1:15" ht="12.75">
      <c r="A402" s="88">
        <v>2</v>
      </c>
      <c r="B402" s="89">
        <v>6</v>
      </c>
      <c r="C402" s="90"/>
      <c r="D402" s="90"/>
      <c r="E402" s="90"/>
      <c r="F402" s="91" t="s">
        <v>255</v>
      </c>
      <c r="G402" s="342">
        <f t="shared" ref="G402:N402" si="178">+G403+G414+G423+G432+G439+G454+G459+G478</f>
        <v>0</v>
      </c>
      <c r="H402" s="342">
        <f t="shared" si="178"/>
        <v>0</v>
      </c>
      <c r="I402" s="342">
        <f t="shared" si="178"/>
        <v>0</v>
      </c>
      <c r="J402" s="342">
        <f t="shared" si="178"/>
        <v>0</v>
      </c>
      <c r="K402" s="342">
        <f t="shared" si="178"/>
        <v>0</v>
      </c>
      <c r="L402" s="342">
        <f t="shared" si="178"/>
        <v>0</v>
      </c>
      <c r="M402" s="342">
        <f t="shared" si="178"/>
        <v>0</v>
      </c>
      <c r="N402" s="342">
        <f t="shared" si="178"/>
        <v>0</v>
      </c>
      <c r="O402" s="118">
        <f>+O403+O414+O423+O432+O439+O454+O459+O478</f>
        <v>0</v>
      </c>
    </row>
    <row r="403" spans="1:15" ht="12.75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341">
        <f t="shared" ref="G403:N403" si="179">+G404+G406+G408+G410+G412</f>
        <v>0</v>
      </c>
      <c r="H403" s="341">
        <f t="shared" si="179"/>
        <v>0</v>
      </c>
      <c r="I403" s="341">
        <f t="shared" si="179"/>
        <v>0</v>
      </c>
      <c r="J403" s="341">
        <f t="shared" si="179"/>
        <v>0</v>
      </c>
      <c r="K403" s="341">
        <f t="shared" si="179"/>
        <v>0</v>
      </c>
      <c r="L403" s="341">
        <f t="shared" si="179"/>
        <v>0</v>
      </c>
      <c r="M403" s="341">
        <f t="shared" si="179"/>
        <v>0</v>
      </c>
      <c r="N403" s="341">
        <f t="shared" si="179"/>
        <v>0</v>
      </c>
      <c r="O403" s="119">
        <f>+O404+O406+O408+O410+O412</f>
        <v>0</v>
      </c>
    </row>
    <row r="404" spans="1:15" ht="12.75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66">
        <f t="shared" ref="G404:O404" si="180">+G405</f>
        <v>0</v>
      </c>
      <c r="H404" s="66">
        <f t="shared" si="180"/>
        <v>0</v>
      </c>
      <c r="I404" s="66">
        <f t="shared" si="180"/>
        <v>0</v>
      </c>
      <c r="J404" s="66">
        <f t="shared" si="180"/>
        <v>0</v>
      </c>
      <c r="K404" s="66">
        <f t="shared" si="180"/>
        <v>0</v>
      </c>
      <c r="L404" s="66">
        <f t="shared" si="180"/>
        <v>0</v>
      </c>
      <c r="M404" s="66">
        <f t="shared" si="180"/>
        <v>0</v>
      </c>
      <c r="N404" s="66">
        <f t="shared" si="180"/>
        <v>0</v>
      </c>
      <c r="O404" s="121" t="str">
        <f t="shared" si="180"/>
        <v>0.00</v>
      </c>
    </row>
    <row r="405" spans="1:15" ht="12.75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/>
      <c r="I405" s="66"/>
      <c r="J405" s="66"/>
      <c r="K405" s="66"/>
      <c r="L405" s="66"/>
      <c r="M405" s="66"/>
      <c r="N405" s="55">
        <f>SUBTOTAL(9,G405:M405)</f>
        <v>0</v>
      </c>
      <c r="O405" s="110" t="str">
        <f>IFERROR(N405/$N$18*100,"0.00")</f>
        <v>0.00</v>
      </c>
    </row>
    <row r="406" spans="1:15" ht="12.75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66">
        <f t="shared" ref="G406:O406" si="181">+G407</f>
        <v>0</v>
      </c>
      <c r="H406" s="66">
        <f t="shared" si="181"/>
        <v>0</v>
      </c>
      <c r="I406" s="66">
        <f t="shared" si="181"/>
        <v>0</v>
      </c>
      <c r="J406" s="66">
        <f t="shared" si="181"/>
        <v>0</v>
      </c>
      <c r="K406" s="66">
        <f t="shared" si="181"/>
        <v>0</v>
      </c>
      <c r="L406" s="66">
        <f t="shared" si="181"/>
        <v>0</v>
      </c>
      <c r="M406" s="66">
        <f t="shared" si="181"/>
        <v>0</v>
      </c>
      <c r="N406" s="66">
        <f t="shared" si="181"/>
        <v>0</v>
      </c>
      <c r="O406" s="121" t="str">
        <f t="shared" si="181"/>
        <v>0.00</v>
      </c>
    </row>
    <row r="407" spans="1:15" ht="12.75">
      <c r="A407" s="111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66"/>
      <c r="K407" s="66"/>
      <c r="L407" s="66"/>
      <c r="M407" s="66"/>
      <c r="N407" s="55">
        <f>SUBTOTAL(9,G407:M407)</f>
        <v>0</v>
      </c>
      <c r="O407" s="110" t="str">
        <f>IFERROR(N407/$N$18*100,"0.00")</f>
        <v>0.00</v>
      </c>
    </row>
    <row r="408" spans="1:15" ht="12.75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66">
        <f t="shared" ref="G408:O408" si="182">+G409</f>
        <v>0</v>
      </c>
      <c r="H408" s="66">
        <f t="shared" si="182"/>
        <v>0</v>
      </c>
      <c r="I408" s="66">
        <f t="shared" si="182"/>
        <v>0</v>
      </c>
      <c r="J408" s="66">
        <f t="shared" si="182"/>
        <v>0</v>
      </c>
      <c r="K408" s="66">
        <f t="shared" si="182"/>
        <v>0</v>
      </c>
      <c r="L408" s="66">
        <f t="shared" si="182"/>
        <v>0</v>
      </c>
      <c r="M408" s="66">
        <f t="shared" si="182"/>
        <v>0</v>
      </c>
      <c r="N408" s="66">
        <f t="shared" si="182"/>
        <v>0</v>
      </c>
      <c r="O408" s="121" t="str">
        <f t="shared" si="182"/>
        <v>0.00</v>
      </c>
    </row>
    <row r="409" spans="1:15" ht="12.75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/>
      <c r="I409" s="66"/>
      <c r="J409" s="66"/>
      <c r="K409" s="66"/>
      <c r="L409" s="66"/>
      <c r="M409" s="66"/>
      <c r="N409" s="55">
        <f>SUBTOTAL(9,G409:M409)</f>
        <v>0</v>
      </c>
      <c r="O409" s="110" t="str">
        <f>IFERROR(N409/$N$18*100,"0.00")</f>
        <v>0.00</v>
      </c>
    </row>
    <row r="410" spans="1:15" ht="12.75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66">
        <f t="shared" ref="G410:O410" si="183">+G411</f>
        <v>0</v>
      </c>
      <c r="H410" s="66">
        <f t="shared" si="183"/>
        <v>0</v>
      </c>
      <c r="I410" s="66">
        <f t="shared" si="183"/>
        <v>0</v>
      </c>
      <c r="J410" s="66">
        <f t="shared" si="183"/>
        <v>0</v>
      </c>
      <c r="K410" s="66">
        <f t="shared" si="183"/>
        <v>0</v>
      </c>
      <c r="L410" s="66">
        <f t="shared" si="183"/>
        <v>0</v>
      </c>
      <c r="M410" s="66">
        <f t="shared" si="183"/>
        <v>0</v>
      </c>
      <c r="N410" s="66">
        <f t="shared" si="183"/>
        <v>0</v>
      </c>
      <c r="O410" s="121" t="str">
        <f t="shared" si="183"/>
        <v>0.00</v>
      </c>
    </row>
    <row r="411" spans="1:15" ht="12.75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66"/>
      <c r="K411" s="66"/>
      <c r="L411" s="66"/>
      <c r="M411" s="66"/>
      <c r="N411" s="55">
        <f>SUBTOTAL(9,G411:M411)</f>
        <v>0</v>
      </c>
      <c r="O411" s="110" t="str">
        <f>IFERROR(N411/$N$18*100,"0.00")</f>
        <v>0.00</v>
      </c>
    </row>
    <row r="412" spans="1:15" ht="12.75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66">
        <f t="shared" ref="G412:O412" si="184">+G413</f>
        <v>0</v>
      </c>
      <c r="H412" s="66">
        <f t="shared" si="184"/>
        <v>0</v>
      </c>
      <c r="I412" s="66">
        <f t="shared" si="184"/>
        <v>0</v>
      </c>
      <c r="J412" s="66">
        <f t="shared" si="184"/>
        <v>0</v>
      </c>
      <c r="K412" s="66">
        <f t="shared" si="184"/>
        <v>0</v>
      </c>
      <c r="L412" s="66">
        <f t="shared" si="184"/>
        <v>0</v>
      </c>
      <c r="M412" s="66">
        <f t="shared" si="184"/>
        <v>0</v>
      </c>
      <c r="N412" s="66">
        <f t="shared" si="184"/>
        <v>0</v>
      </c>
      <c r="O412" s="121" t="str">
        <f t="shared" si="184"/>
        <v>0.00</v>
      </c>
    </row>
    <row r="413" spans="1:15" ht="12.75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66"/>
      <c r="K413" s="66"/>
      <c r="L413" s="66"/>
      <c r="M413" s="66"/>
      <c r="N413" s="55">
        <f>SUBTOTAL(9,G413:M413)</f>
        <v>0</v>
      </c>
      <c r="O413" s="110" t="str">
        <f>IFERROR(N413/$N$18*100,"0.00")</f>
        <v>0.00</v>
      </c>
    </row>
    <row r="414" spans="1:15" ht="12.75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341">
        <f t="shared" ref="G414:N414" si="185">+G415+G417+G419+G421</f>
        <v>0</v>
      </c>
      <c r="H414" s="341">
        <f t="shared" si="185"/>
        <v>0</v>
      </c>
      <c r="I414" s="341">
        <f t="shared" si="185"/>
        <v>0</v>
      </c>
      <c r="J414" s="341">
        <f t="shared" si="185"/>
        <v>0</v>
      </c>
      <c r="K414" s="341">
        <f t="shared" si="185"/>
        <v>0</v>
      </c>
      <c r="L414" s="341">
        <f t="shared" si="185"/>
        <v>0</v>
      </c>
      <c r="M414" s="341">
        <f t="shared" si="185"/>
        <v>0</v>
      </c>
      <c r="N414" s="341">
        <f t="shared" si="185"/>
        <v>0</v>
      </c>
      <c r="O414" s="119">
        <f>+O415+O417+O419+O421</f>
        <v>0</v>
      </c>
    </row>
    <row r="415" spans="1:15" ht="12.75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66">
        <f t="shared" ref="G415:O415" si="186">+G416</f>
        <v>0</v>
      </c>
      <c r="H415" s="66">
        <f t="shared" si="186"/>
        <v>0</v>
      </c>
      <c r="I415" s="66">
        <f t="shared" si="186"/>
        <v>0</v>
      </c>
      <c r="J415" s="66">
        <f t="shared" si="186"/>
        <v>0</v>
      </c>
      <c r="K415" s="66">
        <f t="shared" si="186"/>
        <v>0</v>
      </c>
      <c r="L415" s="66">
        <f t="shared" si="186"/>
        <v>0</v>
      </c>
      <c r="M415" s="66">
        <f t="shared" si="186"/>
        <v>0</v>
      </c>
      <c r="N415" s="66">
        <f t="shared" si="186"/>
        <v>0</v>
      </c>
      <c r="O415" s="121" t="str">
        <f t="shared" si="186"/>
        <v>0.00</v>
      </c>
    </row>
    <row r="416" spans="1:15" ht="12.75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66"/>
      <c r="K416" s="66"/>
      <c r="L416" s="66"/>
      <c r="M416" s="66"/>
      <c r="N416" s="55">
        <f>SUBTOTAL(9,G416:M416)</f>
        <v>0</v>
      </c>
      <c r="O416" s="110" t="str">
        <f>IFERROR(N416/$N$18*100,"0.00")</f>
        <v>0.00</v>
      </c>
    </row>
    <row r="417" spans="1:15" ht="12.75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66">
        <f t="shared" ref="G417:O417" si="187">+G418</f>
        <v>0</v>
      </c>
      <c r="H417" s="66">
        <f t="shared" si="187"/>
        <v>0</v>
      </c>
      <c r="I417" s="66">
        <f t="shared" si="187"/>
        <v>0</v>
      </c>
      <c r="J417" s="66">
        <f t="shared" si="187"/>
        <v>0</v>
      </c>
      <c r="K417" s="66">
        <f t="shared" si="187"/>
        <v>0</v>
      </c>
      <c r="L417" s="66">
        <f t="shared" si="187"/>
        <v>0</v>
      </c>
      <c r="M417" s="66">
        <f t="shared" si="187"/>
        <v>0</v>
      </c>
      <c r="N417" s="66">
        <f t="shared" si="187"/>
        <v>0</v>
      </c>
      <c r="O417" s="120" t="str">
        <f t="shared" si="187"/>
        <v>0.00</v>
      </c>
    </row>
    <row r="418" spans="1:15" ht="12.75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 t="str">
        <f>IFERROR(N418/$N$18*100,"0.00")</f>
        <v>0.00</v>
      </c>
    </row>
    <row r="419" spans="1:15" ht="12.75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66">
        <f t="shared" ref="G419:O419" si="188">+G420</f>
        <v>0</v>
      </c>
      <c r="H419" s="66">
        <f t="shared" si="188"/>
        <v>0</v>
      </c>
      <c r="I419" s="66">
        <f t="shared" si="188"/>
        <v>0</v>
      </c>
      <c r="J419" s="66">
        <f t="shared" si="188"/>
        <v>0</v>
      </c>
      <c r="K419" s="66">
        <f t="shared" si="188"/>
        <v>0</v>
      </c>
      <c r="L419" s="66">
        <f t="shared" si="188"/>
        <v>0</v>
      </c>
      <c r="M419" s="66">
        <f t="shared" si="188"/>
        <v>0</v>
      </c>
      <c r="N419" s="66">
        <f t="shared" si="188"/>
        <v>0</v>
      </c>
      <c r="O419" s="121" t="str">
        <f t="shared" si="188"/>
        <v>0.00</v>
      </c>
    </row>
    <row r="420" spans="1:15" ht="12.75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66"/>
      <c r="K420" s="66"/>
      <c r="L420" s="66"/>
      <c r="M420" s="66"/>
      <c r="N420" s="55">
        <f>SUBTOTAL(9,G420:M420)</f>
        <v>0</v>
      </c>
      <c r="O420" s="110" t="str">
        <f>IFERROR(N420/$N$18*100,"0.00")</f>
        <v>0.00</v>
      </c>
    </row>
    <row r="421" spans="1:15" ht="12.75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66">
        <f t="shared" ref="G421:O421" si="189">+G422</f>
        <v>0</v>
      </c>
      <c r="H421" s="66">
        <f t="shared" si="189"/>
        <v>0</v>
      </c>
      <c r="I421" s="66">
        <f t="shared" si="189"/>
        <v>0</v>
      </c>
      <c r="J421" s="66">
        <f t="shared" si="189"/>
        <v>0</v>
      </c>
      <c r="K421" s="66">
        <f t="shared" si="189"/>
        <v>0</v>
      </c>
      <c r="L421" s="66">
        <f t="shared" si="189"/>
        <v>0</v>
      </c>
      <c r="M421" s="66">
        <f t="shared" si="189"/>
        <v>0</v>
      </c>
      <c r="N421" s="66">
        <f t="shared" si="189"/>
        <v>0</v>
      </c>
      <c r="O421" s="121" t="str">
        <f t="shared" si="189"/>
        <v>0.00</v>
      </c>
    </row>
    <row r="422" spans="1:15" ht="12.75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 t="str">
        <f>IFERROR(N422/$N$18*100,"0.00")</f>
        <v>0.00</v>
      </c>
    </row>
    <row r="423" spans="1:15" ht="12.75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341">
        <f t="shared" ref="G423:N423" si="190">+G424+G426+G428+G430</f>
        <v>0</v>
      </c>
      <c r="H423" s="341">
        <f t="shared" si="190"/>
        <v>0</v>
      </c>
      <c r="I423" s="341">
        <f t="shared" si="190"/>
        <v>0</v>
      </c>
      <c r="J423" s="341">
        <f t="shared" si="190"/>
        <v>0</v>
      </c>
      <c r="K423" s="341">
        <f t="shared" si="190"/>
        <v>0</v>
      </c>
      <c r="L423" s="341">
        <f t="shared" si="190"/>
        <v>0</v>
      </c>
      <c r="M423" s="341">
        <f t="shared" si="190"/>
        <v>0</v>
      </c>
      <c r="N423" s="341">
        <f t="shared" si="190"/>
        <v>0</v>
      </c>
      <c r="O423" s="119">
        <f>+O424+O426+O428+O430</f>
        <v>0</v>
      </c>
    </row>
    <row r="424" spans="1:15" ht="12.75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66">
        <f t="shared" ref="G424:O424" si="191">+G425</f>
        <v>0</v>
      </c>
      <c r="H424" s="66">
        <f t="shared" si="191"/>
        <v>0</v>
      </c>
      <c r="I424" s="66">
        <f t="shared" si="191"/>
        <v>0</v>
      </c>
      <c r="J424" s="66">
        <f t="shared" si="191"/>
        <v>0</v>
      </c>
      <c r="K424" s="66">
        <f t="shared" si="191"/>
        <v>0</v>
      </c>
      <c r="L424" s="66">
        <f t="shared" si="191"/>
        <v>0</v>
      </c>
      <c r="M424" s="66">
        <f t="shared" si="191"/>
        <v>0</v>
      </c>
      <c r="N424" s="66">
        <f t="shared" si="191"/>
        <v>0</v>
      </c>
      <c r="O424" s="121" t="str">
        <f t="shared" si="191"/>
        <v>0.00</v>
      </c>
    </row>
    <row r="425" spans="1:15" ht="12.75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/>
      <c r="I425" s="66"/>
      <c r="J425" s="66"/>
      <c r="K425" s="66"/>
      <c r="L425" s="66"/>
      <c r="M425" s="66"/>
      <c r="N425" s="55">
        <f>SUBTOTAL(9,G425:M425)</f>
        <v>0</v>
      </c>
      <c r="O425" s="110" t="str">
        <f>IFERROR(N425/$N$18*100,"0.00")</f>
        <v>0.00</v>
      </c>
    </row>
    <row r="426" spans="1:15" ht="12.75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66">
        <f t="shared" ref="G426:O426" si="192">+G427</f>
        <v>0</v>
      </c>
      <c r="H426" s="66">
        <f t="shared" si="192"/>
        <v>0</v>
      </c>
      <c r="I426" s="66">
        <f t="shared" si="192"/>
        <v>0</v>
      </c>
      <c r="J426" s="66">
        <f t="shared" si="192"/>
        <v>0</v>
      </c>
      <c r="K426" s="66">
        <f t="shared" si="192"/>
        <v>0</v>
      </c>
      <c r="L426" s="66">
        <f t="shared" si="192"/>
        <v>0</v>
      </c>
      <c r="M426" s="66">
        <f t="shared" si="192"/>
        <v>0</v>
      </c>
      <c r="N426" s="66">
        <f t="shared" si="192"/>
        <v>0</v>
      </c>
      <c r="O426" s="121" t="str">
        <f t="shared" si="192"/>
        <v>0.00</v>
      </c>
    </row>
    <row r="427" spans="1:15" ht="12.75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/>
      <c r="I427" s="66"/>
      <c r="J427" s="66"/>
      <c r="K427" s="66"/>
      <c r="L427" s="66"/>
      <c r="M427" s="66"/>
      <c r="N427" s="55">
        <f>SUBTOTAL(9,G427:M427)</f>
        <v>0</v>
      </c>
      <c r="O427" s="110" t="str">
        <f>IFERROR(N427/$N$18*100,"0.00")</f>
        <v>0.00</v>
      </c>
    </row>
    <row r="428" spans="1:15" ht="12.75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66">
        <f t="shared" ref="G428:O428" si="193">+G429</f>
        <v>0</v>
      </c>
      <c r="H428" s="66">
        <f t="shared" si="193"/>
        <v>0</v>
      </c>
      <c r="I428" s="66">
        <f t="shared" si="193"/>
        <v>0</v>
      </c>
      <c r="J428" s="66">
        <f t="shared" si="193"/>
        <v>0</v>
      </c>
      <c r="K428" s="66">
        <f t="shared" si="193"/>
        <v>0</v>
      </c>
      <c r="L428" s="66">
        <f t="shared" si="193"/>
        <v>0</v>
      </c>
      <c r="M428" s="66">
        <f t="shared" si="193"/>
        <v>0</v>
      </c>
      <c r="N428" s="66">
        <f t="shared" si="193"/>
        <v>0</v>
      </c>
      <c r="O428" s="121" t="str">
        <f t="shared" si="193"/>
        <v>0.00</v>
      </c>
    </row>
    <row r="429" spans="1:15" ht="12.75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 t="str">
        <f>IFERROR(N429/$N$18*100,"0.00")</f>
        <v>0.00</v>
      </c>
    </row>
    <row r="430" spans="1:15" ht="12.75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66">
        <f t="shared" ref="G430:O430" si="194">+G431</f>
        <v>0</v>
      </c>
      <c r="H430" s="66">
        <f t="shared" si="194"/>
        <v>0</v>
      </c>
      <c r="I430" s="66">
        <f t="shared" si="194"/>
        <v>0</v>
      </c>
      <c r="J430" s="66">
        <f t="shared" si="194"/>
        <v>0</v>
      </c>
      <c r="K430" s="66">
        <f t="shared" si="194"/>
        <v>0</v>
      </c>
      <c r="L430" s="66">
        <f t="shared" si="194"/>
        <v>0</v>
      </c>
      <c r="M430" s="66">
        <f t="shared" si="194"/>
        <v>0</v>
      </c>
      <c r="N430" s="66">
        <f t="shared" si="194"/>
        <v>0</v>
      </c>
      <c r="O430" s="121" t="str">
        <f t="shared" si="194"/>
        <v>0.00</v>
      </c>
    </row>
    <row r="431" spans="1:15" ht="12.75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 t="str">
        <f>IFERROR(N431/$N$18*100,"0.00")</f>
        <v>0.00</v>
      </c>
    </row>
    <row r="432" spans="1:15" ht="12.75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341">
        <f t="shared" ref="G432:N432" si="195">+G433+G435+G437</f>
        <v>0</v>
      </c>
      <c r="H432" s="341">
        <f t="shared" si="195"/>
        <v>0</v>
      </c>
      <c r="I432" s="341">
        <f t="shared" si="195"/>
        <v>0</v>
      </c>
      <c r="J432" s="341">
        <f t="shared" si="195"/>
        <v>0</v>
      </c>
      <c r="K432" s="341">
        <f t="shared" si="195"/>
        <v>0</v>
      </c>
      <c r="L432" s="341">
        <f t="shared" si="195"/>
        <v>0</v>
      </c>
      <c r="M432" s="341">
        <f t="shared" si="195"/>
        <v>0</v>
      </c>
      <c r="N432" s="341">
        <f t="shared" si="195"/>
        <v>0</v>
      </c>
      <c r="O432" s="119">
        <f>+O433+O435+O437</f>
        <v>0</v>
      </c>
    </row>
    <row r="433" spans="1:15" ht="12.75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66">
        <f t="shared" ref="G433:O433" si="196">+G434</f>
        <v>0</v>
      </c>
      <c r="H433" s="66">
        <f t="shared" si="196"/>
        <v>0</v>
      </c>
      <c r="I433" s="66">
        <f t="shared" si="196"/>
        <v>0</v>
      </c>
      <c r="J433" s="66">
        <f t="shared" si="196"/>
        <v>0</v>
      </c>
      <c r="K433" s="66">
        <f t="shared" si="196"/>
        <v>0</v>
      </c>
      <c r="L433" s="66">
        <f t="shared" si="196"/>
        <v>0</v>
      </c>
      <c r="M433" s="66">
        <f t="shared" si="196"/>
        <v>0</v>
      </c>
      <c r="N433" s="66">
        <f t="shared" si="196"/>
        <v>0</v>
      </c>
      <c r="O433" s="121" t="str">
        <f t="shared" si="196"/>
        <v>0.00</v>
      </c>
    </row>
    <row r="434" spans="1:15" ht="12.75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66"/>
      <c r="K434" s="66"/>
      <c r="L434" s="66"/>
      <c r="M434" s="66"/>
      <c r="N434" s="55">
        <f>SUBTOTAL(9,G434:M434)</f>
        <v>0</v>
      </c>
      <c r="O434" s="110" t="str">
        <f>IFERROR(N434/$N$18*100,"0.00")</f>
        <v>0.00</v>
      </c>
    </row>
    <row r="435" spans="1:15" ht="12.75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66">
        <f t="shared" ref="G435:O435" si="197">+G436</f>
        <v>0</v>
      </c>
      <c r="H435" s="66">
        <f t="shared" si="197"/>
        <v>0</v>
      </c>
      <c r="I435" s="66">
        <f t="shared" si="197"/>
        <v>0</v>
      </c>
      <c r="J435" s="66">
        <f t="shared" si="197"/>
        <v>0</v>
      </c>
      <c r="K435" s="66">
        <f t="shared" si="197"/>
        <v>0</v>
      </c>
      <c r="L435" s="66">
        <f t="shared" si="197"/>
        <v>0</v>
      </c>
      <c r="M435" s="66">
        <f t="shared" si="197"/>
        <v>0</v>
      </c>
      <c r="N435" s="66">
        <f t="shared" si="197"/>
        <v>0</v>
      </c>
      <c r="O435" s="121" t="str">
        <f t="shared" si="197"/>
        <v>0.00</v>
      </c>
    </row>
    <row r="436" spans="1:15" ht="12.75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 t="str">
        <f>IFERROR(N436/$N$18*100,"0.00")</f>
        <v>0.00</v>
      </c>
    </row>
    <row r="437" spans="1:15" ht="12.75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66">
        <f t="shared" ref="G437:O437" si="198">+G438</f>
        <v>0</v>
      </c>
      <c r="H437" s="66">
        <f t="shared" si="198"/>
        <v>0</v>
      </c>
      <c r="I437" s="66">
        <f t="shared" si="198"/>
        <v>0</v>
      </c>
      <c r="J437" s="66">
        <f t="shared" si="198"/>
        <v>0</v>
      </c>
      <c r="K437" s="66">
        <f t="shared" si="198"/>
        <v>0</v>
      </c>
      <c r="L437" s="66">
        <f t="shared" si="198"/>
        <v>0</v>
      </c>
      <c r="M437" s="66">
        <f t="shared" si="198"/>
        <v>0</v>
      </c>
      <c r="N437" s="66">
        <f t="shared" si="198"/>
        <v>0</v>
      </c>
      <c r="O437" s="121" t="str">
        <f t="shared" si="198"/>
        <v>0.00</v>
      </c>
    </row>
    <row r="438" spans="1:15" ht="12.75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 t="str">
        <f>IFERROR(N438/$N$18*100,"0.00")</f>
        <v>0.00</v>
      </c>
    </row>
    <row r="439" spans="1:15" ht="12.75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341">
        <f t="shared" ref="G439:N439" si="199">+G440+G442+G444+G446+G448+G450+G452</f>
        <v>0</v>
      </c>
      <c r="H439" s="341">
        <f t="shared" si="199"/>
        <v>0</v>
      </c>
      <c r="I439" s="341">
        <f t="shared" si="199"/>
        <v>0</v>
      </c>
      <c r="J439" s="341">
        <f t="shared" si="199"/>
        <v>0</v>
      </c>
      <c r="K439" s="341">
        <f t="shared" si="199"/>
        <v>0</v>
      </c>
      <c r="L439" s="341">
        <f t="shared" si="199"/>
        <v>0</v>
      </c>
      <c r="M439" s="341">
        <f t="shared" si="199"/>
        <v>0</v>
      </c>
      <c r="N439" s="341">
        <f t="shared" si="199"/>
        <v>0</v>
      </c>
      <c r="O439" s="119">
        <f>+O440+O442+O444+O446+O448+O450+O452</f>
        <v>0</v>
      </c>
    </row>
    <row r="440" spans="1:15" ht="12.75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66">
        <f t="shared" ref="G440:O440" si="200">+G441</f>
        <v>0</v>
      </c>
      <c r="H440" s="66">
        <f t="shared" si="200"/>
        <v>0</v>
      </c>
      <c r="I440" s="66">
        <f t="shared" si="200"/>
        <v>0</v>
      </c>
      <c r="J440" s="66">
        <f t="shared" si="200"/>
        <v>0</v>
      </c>
      <c r="K440" s="66">
        <f t="shared" si="200"/>
        <v>0</v>
      </c>
      <c r="L440" s="66">
        <f t="shared" si="200"/>
        <v>0</v>
      </c>
      <c r="M440" s="66">
        <f t="shared" si="200"/>
        <v>0</v>
      </c>
      <c r="N440" s="66">
        <f t="shared" si="200"/>
        <v>0</v>
      </c>
      <c r="O440" s="121" t="str">
        <f t="shared" si="200"/>
        <v>0.00</v>
      </c>
    </row>
    <row r="441" spans="1:15" ht="12.75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 t="str">
        <f>IFERROR(N441/$N$18*100,"0.00")</f>
        <v>0.00</v>
      </c>
    </row>
    <row r="442" spans="1:15" ht="12.75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66">
        <f t="shared" ref="G442:O442" si="201">+G443</f>
        <v>0</v>
      </c>
      <c r="H442" s="66">
        <f t="shared" si="201"/>
        <v>0</v>
      </c>
      <c r="I442" s="66">
        <f t="shared" si="201"/>
        <v>0</v>
      </c>
      <c r="J442" s="66">
        <f t="shared" si="201"/>
        <v>0</v>
      </c>
      <c r="K442" s="66">
        <f t="shared" si="201"/>
        <v>0</v>
      </c>
      <c r="L442" s="66">
        <f t="shared" si="201"/>
        <v>0</v>
      </c>
      <c r="M442" s="66">
        <f t="shared" si="201"/>
        <v>0</v>
      </c>
      <c r="N442" s="66">
        <f t="shared" si="201"/>
        <v>0</v>
      </c>
      <c r="O442" s="121" t="str">
        <f t="shared" si="201"/>
        <v>0.00</v>
      </c>
    </row>
    <row r="443" spans="1:15" ht="12.75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 t="str">
        <f>IFERROR(N443/$N$18*100,"0.00")</f>
        <v>0.00</v>
      </c>
    </row>
    <row r="444" spans="1:15" ht="12.75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66">
        <f t="shared" ref="G444:O444" si="202">+G445</f>
        <v>0</v>
      </c>
      <c r="H444" s="66">
        <f t="shared" si="202"/>
        <v>0</v>
      </c>
      <c r="I444" s="66">
        <f t="shared" si="202"/>
        <v>0</v>
      </c>
      <c r="J444" s="66">
        <f t="shared" si="202"/>
        <v>0</v>
      </c>
      <c r="K444" s="66">
        <f t="shared" si="202"/>
        <v>0</v>
      </c>
      <c r="L444" s="66">
        <f t="shared" si="202"/>
        <v>0</v>
      </c>
      <c r="M444" s="66">
        <f t="shared" si="202"/>
        <v>0</v>
      </c>
      <c r="N444" s="66">
        <f t="shared" si="202"/>
        <v>0</v>
      </c>
      <c r="O444" s="121" t="str">
        <f t="shared" si="202"/>
        <v>0.00</v>
      </c>
    </row>
    <row r="445" spans="1:15" ht="12.75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66"/>
      <c r="K445" s="66"/>
      <c r="L445" s="66"/>
      <c r="M445" s="66"/>
      <c r="N445" s="55">
        <f>SUBTOTAL(9,G445:M445)</f>
        <v>0</v>
      </c>
      <c r="O445" s="110" t="str">
        <f>IFERROR(N445/$N$18*100,"0.00")</f>
        <v>0.00</v>
      </c>
    </row>
    <row r="446" spans="1:15" ht="12.75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66">
        <f t="shared" ref="G446:O446" si="203">+G447</f>
        <v>0</v>
      </c>
      <c r="H446" s="66">
        <f t="shared" si="203"/>
        <v>0</v>
      </c>
      <c r="I446" s="66">
        <f t="shared" si="203"/>
        <v>0</v>
      </c>
      <c r="J446" s="66">
        <f t="shared" si="203"/>
        <v>0</v>
      </c>
      <c r="K446" s="66">
        <f t="shared" si="203"/>
        <v>0</v>
      </c>
      <c r="L446" s="66">
        <f t="shared" si="203"/>
        <v>0</v>
      </c>
      <c r="M446" s="66">
        <f t="shared" si="203"/>
        <v>0</v>
      </c>
      <c r="N446" s="66">
        <f t="shared" si="203"/>
        <v>0</v>
      </c>
      <c r="O446" s="121" t="str">
        <f t="shared" si="203"/>
        <v>0.00</v>
      </c>
    </row>
    <row r="447" spans="1:15" ht="12.75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66"/>
      <c r="K447" s="66"/>
      <c r="L447" s="66"/>
      <c r="M447" s="66"/>
      <c r="N447" s="55">
        <f>SUBTOTAL(9,G447:M447)</f>
        <v>0</v>
      </c>
      <c r="O447" s="110" t="str">
        <f>IFERROR(N447/$N$18*100,"0.00")</f>
        <v>0.00</v>
      </c>
    </row>
    <row r="448" spans="1:15" ht="12.75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277</v>
      </c>
      <c r="G448" s="343">
        <f t="shared" ref="G448:O448" si="204">+G449</f>
        <v>0</v>
      </c>
      <c r="H448" s="343">
        <f t="shared" si="204"/>
        <v>0</v>
      </c>
      <c r="I448" s="343">
        <f t="shared" si="204"/>
        <v>0</v>
      </c>
      <c r="J448" s="343">
        <f t="shared" si="204"/>
        <v>0</v>
      </c>
      <c r="K448" s="343">
        <f t="shared" si="204"/>
        <v>0</v>
      </c>
      <c r="L448" s="343">
        <f t="shared" si="204"/>
        <v>0</v>
      </c>
      <c r="M448" s="343">
        <f t="shared" si="204"/>
        <v>0</v>
      </c>
      <c r="N448" s="343">
        <f t="shared" si="204"/>
        <v>0</v>
      </c>
      <c r="O448" s="129" t="str">
        <f t="shared" si="204"/>
        <v>0.00</v>
      </c>
    </row>
    <row r="449" spans="1:15" ht="12.75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66"/>
      <c r="K449" s="66"/>
      <c r="L449" s="66"/>
      <c r="M449" s="66"/>
      <c r="N449" s="55">
        <f>SUBTOTAL(9,G449:M449)</f>
        <v>0</v>
      </c>
      <c r="O449" s="110" t="str">
        <f>IFERROR(N449/$N$18*100,"0.00")</f>
        <v>0.00</v>
      </c>
    </row>
    <row r="450" spans="1:15" ht="12.75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66">
        <f t="shared" ref="G450:O450" si="205">+G451</f>
        <v>0</v>
      </c>
      <c r="H450" s="66">
        <f t="shared" si="205"/>
        <v>0</v>
      </c>
      <c r="I450" s="66">
        <f t="shared" si="205"/>
        <v>0</v>
      </c>
      <c r="J450" s="66">
        <f t="shared" si="205"/>
        <v>0</v>
      </c>
      <c r="K450" s="66">
        <f t="shared" si="205"/>
        <v>0</v>
      </c>
      <c r="L450" s="66">
        <f t="shared" si="205"/>
        <v>0</v>
      </c>
      <c r="M450" s="66">
        <f t="shared" si="205"/>
        <v>0</v>
      </c>
      <c r="N450" s="66">
        <f t="shared" si="205"/>
        <v>0</v>
      </c>
      <c r="O450" s="121" t="str">
        <f t="shared" si="205"/>
        <v>0.00</v>
      </c>
    </row>
    <row r="451" spans="1:15" ht="12.75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66"/>
      <c r="K451" s="66"/>
      <c r="L451" s="66"/>
      <c r="M451" s="66"/>
      <c r="N451" s="55">
        <f>SUBTOTAL(9,G451:M451)</f>
        <v>0</v>
      </c>
      <c r="O451" s="110" t="str">
        <f>IFERROR(N451/$N$18*100,"0.00")</f>
        <v>0.00</v>
      </c>
    </row>
    <row r="452" spans="1:15" ht="12.75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66">
        <f t="shared" ref="G452:O452" si="206">+G453</f>
        <v>0</v>
      </c>
      <c r="H452" s="66">
        <f t="shared" si="206"/>
        <v>0</v>
      </c>
      <c r="I452" s="66">
        <f t="shared" si="206"/>
        <v>0</v>
      </c>
      <c r="J452" s="66">
        <f t="shared" si="206"/>
        <v>0</v>
      </c>
      <c r="K452" s="66">
        <f t="shared" si="206"/>
        <v>0</v>
      </c>
      <c r="L452" s="66">
        <f t="shared" si="206"/>
        <v>0</v>
      </c>
      <c r="M452" s="66">
        <f t="shared" si="206"/>
        <v>0</v>
      </c>
      <c r="N452" s="66">
        <f t="shared" si="206"/>
        <v>0</v>
      </c>
      <c r="O452" s="121" t="str">
        <f t="shared" si="206"/>
        <v>0.00</v>
      </c>
    </row>
    <row r="453" spans="1:15" ht="12.75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66"/>
      <c r="K453" s="66"/>
      <c r="L453" s="66"/>
      <c r="M453" s="66"/>
      <c r="N453" s="55">
        <f>SUBTOTAL(9,G453:M453)</f>
        <v>0</v>
      </c>
      <c r="O453" s="110" t="str">
        <f>IFERROR(N453/$N$18*100,"0.00")</f>
        <v>0.00</v>
      </c>
    </row>
    <row r="454" spans="1:15" ht="12.75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341">
        <f t="shared" ref="G454:N454" si="207">+G455+G457</f>
        <v>0</v>
      </c>
      <c r="H454" s="341">
        <f t="shared" si="207"/>
        <v>0</v>
      </c>
      <c r="I454" s="341">
        <f t="shared" si="207"/>
        <v>0</v>
      </c>
      <c r="J454" s="341">
        <f t="shared" si="207"/>
        <v>0</v>
      </c>
      <c r="K454" s="341">
        <f t="shared" si="207"/>
        <v>0</v>
      </c>
      <c r="L454" s="341">
        <f t="shared" si="207"/>
        <v>0</v>
      </c>
      <c r="M454" s="341">
        <f t="shared" si="207"/>
        <v>0</v>
      </c>
      <c r="N454" s="341">
        <f t="shared" si="207"/>
        <v>0</v>
      </c>
      <c r="O454" s="119">
        <f>+O455+O457</f>
        <v>0</v>
      </c>
    </row>
    <row r="455" spans="1:15" ht="12.75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66">
        <f t="shared" ref="G455:O455" si="208">+G456</f>
        <v>0</v>
      </c>
      <c r="H455" s="66">
        <f t="shared" si="208"/>
        <v>0</v>
      </c>
      <c r="I455" s="66">
        <f t="shared" si="208"/>
        <v>0</v>
      </c>
      <c r="J455" s="66">
        <f t="shared" si="208"/>
        <v>0</v>
      </c>
      <c r="K455" s="66">
        <f t="shared" si="208"/>
        <v>0</v>
      </c>
      <c r="L455" s="66">
        <f t="shared" si="208"/>
        <v>0</v>
      </c>
      <c r="M455" s="66">
        <f t="shared" si="208"/>
        <v>0</v>
      </c>
      <c r="N455" s="66">
        <f t="shared" si="208"/>
        <v>0</v>
      </c>
      <c r="O455" s="120" t="str">
        <f t="shared" si="208"/>
        <v>0.00</v>
      </c>
    </row>
    <row r="456" spans="1:15" ht="12.75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 t="str">
        <f>IFERROR(N456/$N$18*100,"0.00")</f>
        <v>0.00</v>
      </c>
    </row>
    <row r="457" spans="1:15" ht="12.75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66">
        <f t="shared" ref="G457:O457" si="209">+G458</f>
        <v>0</v>
      </c>
      <c r="H457" s="66">
        <f t="shared" si="209"/>
        <v>0</v>
      </c>
      <c r="I457" s="66">
        <f t="shared" si="209"/>
        <v>0</v>
      </c>
      <c r="J457" s="66">
        <f t="shared" si="209"/>
        <v>0</v>
      </c>
      <c r="K457" s="66">
        <f t="shared" si="209"/>
        <v>0</v>
      </c>
      <c r="L457" s="66">
        <f t="shared" si="209"/>
        <v>0</v>
      </c>
      <c r="M457" s="66">
        <f t="shared" si="209"/>
        <v>0</v>
      </c>
      <c r="N457" s="66">
        <f t="shared" si="209"/>
        <v>0</v>
      </c>
      <c r="O457" s="121" t="str">
        <f t="shared" si="209"/>
        <v>0.00</v>
      </c>
    </row>
    <row r="458" spans="1:15" ht="12.75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66"/>
      <c r="K458" s="66"/>
      <c r="L458" s="66"/>
      <c r="M458" s="66"/>
      <c r="N458" s="55">
        <f>SUBTOTAL(9,G458:M458)</f>
        <v>0</v>
      </c>
      <c r="O458" s="110" t="str">
        <f>IFERROR(N458/$N$18*100,"0.00")</f>
        <v>0.00</v>
      </c>
    </row>
    <row r="459" spans="1:15" ht="12.75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341">
        <f t="shared" ref="G459:N459" si="210">+G460+G462+G465+G467+G469+G471+G476</f>
        <v>0</v>
      </c>
      <c r="H459" s="341">
        <f t="shared" si="210"/>
        <v>0</v>
      </c>
      <c r="I459" s="341">
        <f t="shared" si="210"/>
        <v>0</v>
      </c>
      <c r="J459" s="341">
        <f t="shared" si="210"/>
        <v>0</v>
      </c>
      <c r="K459" s="341">
        <f t="shared" si="210"/>
        <v>0</v>
      </c>
      <c r="L459" s="341">
        <f t="shared" si="210"/>
        <v>0</v>
      </c>
      <c r="M459" s="341">
        <f t="shared" si="210"/>
        <v>0</v>
      </c>
      <c r="N459" s="341">
        <f t="shared" si="210"/>
        <v>0</v>
      </c>
      <c r="O459" s="119">
        <f>+O460+O462+O465+O467+O469+O471+O476</f>
        <v>0</v>
      </c>
    </row>
    <row r="460" spans="1:15" ht="12.75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66">
        <f t="shared" ref="G460:O460" si="211">+G461</f>
        <v>0</v>
      </c>
      <c r="H460" s="66">
        <f t="shared" si="211"/>
        <v>0</v>
      </c>
      <c r="I460" s="66">
        <f t="shared" si="211"/>
        <v>0</v>
      </c>
      <c r="J460" s="66">
        <f t="shared" si="211"/>
        <v>0</v>
      </c>
      <c r="K460" s="66">
        <f t="shared" si="211"/>
        <v>0</v>
      </c>
      <c r="L460" s="66">
        <f t="shared" si="211"/>
        <v>0</v>
      </c>
      <c r="M460" s="66">
        <f t="shared" si="211"/>
        <v>0</v>
      </c>
      <c r="N460" s="66">
        <f t="shared" si="211"/>
        <v>0</v>
      </c>
      <c r="O460" s="121" t="str">
        <f t="shared" si="211"/>
        <v>0.00</v>
      </c>
    </row>
    <row r="461" spans="1:15" ht="12.75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 t="str">
        <f>IFERROR(N461/$N$18*100,"0.00")</f>
        <v>0.00</v>
      </c>
    </row>
    <row r="462" spans="1:15" ht="12.75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66">
        <f t="shared" ref="G462:N462" si="212">+G463+G464</f>
        <v>0</v>
      </c>
      <c r="H462" s="66">
        <f t="shared" si="212"/>
        <v>0</v>
      </c>
      <c r="I462" s="66">
        <f t="shared" si="212"/>
        <v>0</v>
      </c>
      <c r="J462" s="66">
        <f t="shared" si="212"/>
        <v>0</v>
      </c>
      <c r="K462" s="66">
        <f t="shared" si="212"/>
        <v>0</v>
      </c>
      <c r="L462" s="66">
        <f t="shared" si="212"/>
        <v>0</v>
      </c>
      <c r="M462" s="66">
        <f t="shared" si="212"/>
        <v>0</v>
      </c>
      <c r="N462" s="66">
        <f t="shared" si="212"/>
        <v>0</v>
      </c>
      <c r="O462" s="121">
        <f>+O463+O464</f>
        <v>0</v>
      </c>
    </row>
    <row r="463" spans="1:15" ht="12.75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/>
      <c r="K463" s="55"/>
      <c r="L463" s="55"/>
      <c r="M463" s="55"/>
      <c r="N463" s="55">
        <f>SUBTOTAL(9,G463:M463)</f>
        <v>0</v>
      </c>
      <c r="O463" s="110" t="str">
        <f>IFERROR(N463/$N$18*100,"0.00")</f>
        <v>0.00</v>
      </c>
    </row>
    <row r="464" spans="1:15" ht="12.75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66"/>
      <c r="K464" s="66"/>
      <c r="L464" s="66"/>
      <c r="M464" s="66"/>
      <c r="N464" s="55">
        <f>SUBTOTAL(9,G464:M464)</f>
        <v>0</v>
      </c>
      <c r="O464" s="110" t="str">
        <f>IFERROR(N464/$N$18*100,"0.00")</f>
        <v>0.00</v>
      </c>
    </row>
    <row r="465" spans="1:15" ht="12.75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66">
        <f t="shared" ref="G465:O465" si="213">+G466</f>
        <v>0</v>
      </c>
      <c r="H465" s="66">
        <f t="shared" si="213"/>
        <v>0</v>
      </c>
      <c r="I465" s="66">
        <f t="shared" si="213"/>
        <v>0</v>
      </c>
      <c r="J465" s="66">
        <f t="shared" si="213"/>
        <v>0</v>
      </c>
      <c r="K465" s="66">
        <f t="shared" si="213"/>
        <v>0</v>
      </c>
      <c r="L465" s="66">
        <f t="shared" si="213"/>
        <v>0</v>
      </c>
      <c r="M465" s="66">
        <f t="shared" si="213"/>
        <v>0</v>
      </c>
      <c r="N465" s="66">
        <f t="shared" si="213"/>
        <v>0</v>
      </c>
      <c r="O465" s="121" t="str">
        <f t="shared" si="213"/>
        <v>0.00</v>
      </c>
    </row>
    <row r="466" spans="1:15" ht="12.75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 t="str">
        <f>IFERROR(N466/$N$18*100,"0.00")</f>
        <v>0.00</v>
      </c>
    </row>
    <row r="467" spans="1:15" ht="12.75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66">
        <f t="shared" ref="G467:O467" si="214">+G468</f>
        <v>0</v>
      </c>
      <c r="H467" s="66">
        <f t="shared" si="214"/>
        <v>0</v>
      </c>
      <c r="I467" s="66">
        <f t="shared" si="214"/>
        <v>0</v>
      </c>
      <c r="J467" s="66">
        <f t="shared" si="214"/>
        <v>0</v>
      </c>
      <c r="K467" s="66">
        <f t="shared" si="214"/>
        <v>0</v>
      </c>
      <c r="L467" s="66">
        <f t="shared" si="214"/>
        <v>0</v>
      </c>
      <c r="M467" s="66">
        <f t="shared" si="214"/>
        <v>0</v>
      </c>
      <c r="N467" s="66">
        <f t="shared" si="214"/>
        <v>0</v>
      </c>
      <c r="O467" s="121" t="str">
        <f t="shared" si="214"/>
        <v>0.00</v>
      </c>
    </row>
    <row r="468" spans="1:15" ht="12.75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 t="str">
        <f>IFERROR(N468/$N$18*100,"0.00")</f>
        <v>0.00</v>
      </c>
    </row>
    <row r="469" spans="1:15" ht="12.75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66">
        <f t="shared" ref="G469:O469" si="215">+G470</f>
        <v>0</v>
      </c>
      <c r="H469" s="66">
        <f t="shared" si="215"/>
        <v>0</v>
      </c>
      <c r="I469" s="66">
        <f t="shared" si="215"/>
        <v>0</v>
      </c>
      <c r="J469" s="66">
        <f t="shared" si="215"/>
        <v>0</v>
      </c>
      <c r="K469" s="66">
        <f t="shared" si="215"/>
        <v>0</v>
      </c>
      <c r="L469" s="66">
        <f t="shared" si="215"/>
        <v>0</v>
      </c>
      <c r="M469" s="66">
        <f t="shared" si="215"/>
        <v>0</v>
      </c>
      <c r="N469" s="66">
        <f t="shared" si="215"/>
        <v>0</v>
      </c>
      <c r="O469" s="121" t="str">
        <f t="shared" si="215"/>
        <v>0.00</v>
      </c>
    </row>
    <row r="470" spans="1:15" ht="12.75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 t="str">
        <f>IFERROR(N470/$N$18*100,"0.00")</f>
        <v>0.00</v>
      </c>
    </row>
    <row r="471" spans="1:15" ht="12.75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66">
        <f t="shared" ref="G471:N471" si="216">+G472+G473+G474+G475</f>
        <v>0</v>
      </c>
      <c r="H471" s="66">
        <f t="shared" si="216"/>
        <v>0</v>
      </c>
      <c r="I471" s="66">
        <f t="shared" si="216"/>
        <v>0</v>
      </c>
      <c r="J471" s="66">
        <f t="shared" si="216"/>
        <v>0</v>
      </c>
      <c r="K471" s="66">
        <f t="shared" si="216"/>
        <v>0</v>
      </c>
      <c r="L471" s="66">
        <f t="shared" si="216"/>
        <v>0</v>
      </c>
      <c r="M471" s="66">
        <f t="shared" si="216"/>
        <v>0</v>
      </c>
      <c r="N471" s="66">
        <f t="shared" si="216"/>
        <v>0</v>
      </c>
      <c r="O471" s="121">
        <f>+O472+O473+O474+O475</f>
        <v>0</v>
      </c>
    </row>
    <row r="472" spans="1:15" ht="12.75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/>
      <c r="K472" s="55"/>
      <c r="L472" s="55"/>
      <c r="M472" s="55"/>
      <c r="N472" s="55">
        <f>SUBTOTAL(9,G472:M472)</f>
        <v>0</v>
      </c>
      <c r="O472" s="110" t="str">
        <f>IFERROR(N472/$N$18*100,"0.00")</f>
        <v>0.00</v>
      </c>
    </row>
    <row r="473" spans="1:15" ht="12.75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 t="str">
        <f>IFERROR(N473/$N$18*100,"0.00")</f>
        <v>0.00</v>
      </c>
    </row>
    <row r="474" spans="1:15" ht="12.75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 t="str">
        <f>IFERROR(N474/$N$18*100,"0.00")</f>
        <v>0.00</v>
      </c>
    </row>
    <row r="475" spans="1:15" ht="12.75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 t="str">
        <f>IFERROR(N475/$N$18*100,"0.00")</f>
        <v>0.00</v>
      </c>
    </row>
    <row r="476" spans="1:15" ht="12.75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66">
        <f t="shared" ref="G476:O476" si="217">+G477</f>
        <v>0</v>
      </c>
      <c r="H476" s="66">
        <f t="shared" si="217"/>
        <v>0</v>
      </c>
      <c r="I476" s="66">
        <f t="shared" si="217"/>
        <v>0</v>
      </c>
      <c r="J476" s="66">
        <f t="shared" si="217"/>
        <v>0</v>
      </c>
      <c r="K476" s="66">
        <f t="shared" si="217"/>
        <v>0</v>
      </c>
      <c r="L476" s="66">
        <f t="shared" si="217"/>
        <v>0</v>
      </c>
      <c r="M476" s="66">
        <f t="shared" si="217"/>
        <v>0</v>
      </c>
      <c r="N476" s="66">
        <f t="shared" si="217"/>
        <v>0</v>
      </c>
      <c r="O476" s="121" t="str">
        <f t="shared" si="217"/>
        <v>0.00</v>
      </c>
    </row>
    <row r="477" spans="1:15" ht="12.75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 t="str">
        <f>IFERROR(N477/$N$18*100,"0.00")</f>
        <v>0.00</v>
      </c>
    </row>
    <row r="478" spans="1:15" ht="12.75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341">
        <f t="shared" ref="G478:N478" si="218">+G479+G481+G483</f>
        <v>0</v>
      </c>
      <c r="H478" s="341">
        <f t="shared" si="218"/>
        <v>0</v>
      </c>
      <c r="I478" s="341">
        <f t="shared" si="218"/>
        <v>0</v>
      </c>
      <c r="J478" s="341">
        <f t="shared" si="218"/>
        <v>0</v>
      </c>
      <c r="K478" s="341">
        <f t="shared" si="218"/>
        <v>0</v>
      </c>
      <c r="L478" s="341">
        <f t="shared" si="218"/>
        <v>0</v>
      </c>
      <c r="M478" s="341">
        <f t="shared" si="218"/>
        <v>0</v>
      </c>
      <c r="N478" s="341">
        <f t="shared" si="218"/>
        <v>0</v>
      </c>
      <c r="O478" s="119">
        <f>+O479+O481+O483</f>
        <v>0</v>
      </c>
    </row>
    <row r="479" spans="1:15" ht="12.75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66">
        <f t="shared" ref="G479:O479" si="219">+G480</f>
        <v>0</v>
      </c>
      <c r="H479" s="66">
        <f t="shared" si="219"/>
        <v>0</v>
      </c>
      <c r="I479" s="66">
        <f t="shared" si="219"/>
        <v>0</v>
      </c>
      <c r="J479" s="66">
        <f t="shared" si="219"/>
        <v>0</v>
      </c>
      <c r="K479" s="66">
        <f t="shared" si="219"/>
        <v>0</v>
      </c>
      <c r="L479" s="66">
        <f t="shared" si="219"/>
        <v>0</v>
      </c>
      <c r="M479" s="66">
        <f t="shared" si="219"/>
        <v>0</v>
      </c>
      <c r="N479" s="66">
        <f t="shared" si="219"/>
        <v>0</v>
      </c>
      <c r="O479" s="120" t="str">
        <f t="shared" si="219"/>
        <v>0.00</v>
      </c>
    </row>
    <row r="480" spans="1:15" ht="12.75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 t="str">
        <f>IFERROR(N480/$N$18*100,"0.00")</f>
        <v>0.00</v>
      </c>
    </row>
    <row r="481" spans="1:15" ht="12.75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66">
        <f t="shared" ref="G481:O481" si="220">+G482</f>
        <v>0</v>
      </c>
      <c r="H481" s="66">
        <f t="shared" si="220"/>
        <v>0</v>
      </c>
      <c r="I481" s="66">
        <f t="shared" si="220"/>
        <v>0</v>
      </c>
      <c r="J481" s="66">
        <f t="shared" si="220"/>
        <v>0</v>
      </c>
      <c r="K481" s="66">
        <f t="shared" si="220"/>
        <v>0</v>
      </c>
      <c r="L481" s="66">
        <f t="shared" si="220"/>
        <v>0</v>
      </c>
      <c r="M481" s="66">
        <f t="shared" si="220"/>
        <v>0</v>
      </c>
      <c r="N481" s="66">
        <f t="shared" si="220"/>
        <v>0</v>
      </c>
      <c r="O481" s="120" t="str">
        <f t="shared" si="220"/>
        <v>0.00</v>
      </c>
    </row>
    <row r="482" spans="1:15" ht="12.75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 t="str">
        <f>IFERROR(N482/$N$18*100,"0.00")</f>
        <v>0.00</v>
      </c>
    </row>
    <row r="483" spans="1:15" ht="12.75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66">
        <f t="shared" ref="G483:O483" si="221">+G484</f>
        <v>0</v>
      </c>
      <c r="H483" s="66">
        <f t="shared" si="221"/>
        <v>0</v>
      </c>
      <c r="I483" s="66">
        <f t="shared" si="221"/>
        <v>0</v>
      </c>
      <c r="J483" s="66">
        <f t="shared" si="221"/>
        <v>0</v>
      </c>
      <c r="K483" s="66">
        <f t="shared" si="221"/>
        <v>0</v>
      </c>
      <c r="L483" s="66">
        <f t="shared" si="221"/>
        <v>0</v>
      </c>
      <c r="M483" s="66">
        <f t="shared" si="221"/>
        <v>0</v>
      </c>
      <c r="N483" s="66">
        <f t="shared" si="221"/>
        <v>0</v>
      </c>
      <c r="O483" s="120" t="str">
        <f t="shared" si="221"/>
        <v>0.00</v>
      </c>
    </row>
    <row r="484" spans="1:15" ht="12.75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 t="str">
        <f>IFERROR(N484/$N$18*100,"0.00")</f>
        <v>0.00</v>
      </c>
    </row>
    <row r="485" spans="1:15" ht="12.75">
      <c r="A485" s="88">
        <v>2</v>
      </c>
      <c r="B485" s="89">
        <v>7</v>
      </c>
      <c r="C485" s="90"/>
      <c r="D485" s="90"/>
      <c r="E485" s="90"/>
      <c r="F485" s="91" t="s">
        <v>254</v>
      </c>
      <c r="G485" s="342">
        <f t="shared" ref="G485:N485" si="222">+G486+G497+G510</f>
        <v>0</v>
      </c>
      <c r="H485" s="342">
        <f t="shared" si="222"/>
        <v>0</v>
      </c>
      <c r="I485" s="342">
        <f t="shared" si="222"/>
        <v>0</v>
      </c>
      <c r="J485" s="342">
        <f t="shared" si="222"/>
        <v>0</v>
      </c>
      <c r="K485" s="342">
        <f t="shared" si="222"/>
        <v>0</v>
      </c>
      <c r="L485" s="342">
        <f t="shared" si="222"/>
        <v>0</v>
      </c>
      <c r="M485" s="342">
        <f t="shared" si="222"/>
        <v>0</v>
      </c>
      <c r="N485" s="342">
        <f t="shared" si="222"/>
        <v>0</v>
      </c>
      <c r="O485" s="118">
        <f>+O486+O497+O510</f>
        <v>0</v>
      </c>
    </row>
    <row r="486" spans="1:15" ht="12.75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341">
        <f t="shared" ref="G486:N486" si="223">+G487+G489+G491+G493+G495</f>
        <v>0</v>
      </c>
      <c r="H486" s="341">
        <f t="shared" si="223"/>
        <v>0</v>
      </c>
      <c r="I486" s="341">
        <f t="shared" si="223"/>
        <v>0</v>
      </c>
      <c r="J486" s="341">
        <f t="shared" si="223"/>
        <v>0</v>
      </c>
      <c r="K486" s="341">
        <f t="shared" si="223"/>
        <v>0</v>
      </c>
      <c r="L486" s="341">
        <f t="shared" si="223"/>
        <v>0</v>
      </c>
      <c r="M486" s="341">
        <f t="shared" si="223"/>
        <v>0</v>
      </c>
      <c r="N486" s="341">
        <f t="shared" si="223"/>
        <v>0</v>
      </c>
      <c r="O486" s="119">
        <f>+O487+O489+O491+O493+O495</f>
        <v>0</v>
      </c>
    </row>
    <row r="487" spans="1:15" ht="12.75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66">
        <f t="shared" ref="G487:O487" si="224">+G488</f>
        <v>0</v>
      </c>
      <c r="H487" s="66">
        <f t="shared" si="224"/>
        <v>0</v>
      </c>
      <c r="I487" s="66">
        <f t="shared" si="224"/>
        <v>0</v>
      </c>
      <c r="J487" s="66">
        <f t="shared" si="224"/>
        <v>0</v>
      </c>
      <c r="K487" s="66">
        <f t="shared" si="224"/>
        <v>0</v>
      </c>
      <c r="L487" s="66">
        <f t="shared" si="224"/>
        <v>0</v>
      </c>
      <c r="M487" s="66">
        <f t="shared" si="224"/>
        <v>0</v>
      </c>
      <c r="N487" s="66">
        <f t="shared" si="224"/>
        <v>0</v>
      </c>
      <c r="O487" s="121" t="str">
        <f t="shared" si="224"/>
        <v>0.00</v>
      </c>
    </row>
    <row r="488" spans="1:15" ht="12.75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 t="str">
        <f>IFERROR(N488/$N$18*100,"0.00")</f>
        <v>0.00</v>
      </c>
    </row>
    <row r="489" spans="1:15" ht="12.75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66">
        <f t="shared" ref="G489:O489" si="225">+G490</f>
        <v>0</v>
      </c>
      <c r="H489" s="66">
        <f t="shared" si="225"/>
        <v>0</v>
      </c>
      <c r="I489" s="66">
        <f t="shared" si="225"/>
        <v>0</v>
      </c>
      <c r="J489" s="66">
        <f t="shared" si="225"/>
        <v>0</v>
      </c>
      <c r="K489" s="66">
        <f t="shared" si="225"/>
        <v>0</v>
      </c>
      <c r="L489" s="66">
        <f t="shared" si="225"/>
        <v>0</v>
      </c>
      <c r="M489" s="66">
        <f t="shared" si="225"/>
        <v>0</v>
      </c>
      <c r="N489" s="66">
        <f t="shared" si="225"/>
        <v>0</v>
      </c>
      <c r="O489" s="121" t="str">
        <f t="shared" si="225"/>
        <v>0.00</v>
      </c>
    </row>
    <row r="490" spans="1:15" ht="12.75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 t="str">
        <f>IFERROR(N490/$N$18*100,"0.00")</f>
        <v>0.00</v>
      </c>
    </row>
    <row r="491" spans="1:15" ht="12.75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66">
        <f t="shared" ref="G491:O491" si="226">+G492</f>
        <v>0</v>
      </c>
      <c r="H491" s="66">
        <f t="shared" si="226"/>
        <v>0</v>
      </c>
      <c r="I491" s="66">
        <f t="shared" si="226"/>
        <v>0</v>
      </c>
      <c r="J491" s="66">
        <f t="shared" si="226"/>
        <v>0</v>
      </c>
      <c r="K491" s="66">
        <f t="shared" si="226"/>
        <v>0</v>
      </c>
      <c r="L491" s="66">
        <f t="shared" si="226"/>
        <v>0</v>
      </c>
      <c r="M491" s="66">
        <f t="shared" si="226"/>
        <v>0</v>
      </c>
      <c r="N491" s="66">
        <f t="shared" si="226"/>
        <v>0</v>
      </c>
      <c r="O491" s="121" t="str">
        <f t="shared" si="226"/>
        <v>0.00</v>
      </c>
    </row>
    <row r="492" spans="1:15" ht="12.75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 t="str">
        <f>IFERROR(N492/$N$18*100,"0.00")</f>
        <v>0.00</v>
      </c>
    </row>
    <row r="493" spans="1:15" ht="12.75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66">
        <f t="shared" ref="G493:O493" si="227">+G494</f>
        <v>0</v>
      </c>
      <c r="H493" s="66">
        <f t="shared" si="227"/>
        <v>0</v>
      </c>
      <c r="I493" s="66">
        <f t="shared" si="227"/>
        <v>0</v>
      </c>
      <c r="J493" s="66">
        <f t="shared" si="227"/>
        <v>0</v>
      </c>
      <c r="K493" s="66">
        <f t="shared" si="227"/>
        <v>0</v>
      </c>
      <c r="L493" s="66">
        <f t="shared" si="227"/>
        <v>0</v>
      </c>
      <c r="M493" s="66">
        <f t="shared" si="227"/>
        <v>0</v>
      </c>
      <c r="N493" s="66">
        <f t="shared" si="227"/>
        <v>0</v>
      </c>
      <c r="O493" s="121" t="str">
        <f t="shared" si="227"/>
        <v>0.00</v>
      </c>
    </row>
    <row r="494" spans="1:15" ht="12.75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 t="str">
        <f>IFERROR(N494/$N$18*100,"0.00")</f>
        <v>0.00</v>
      </c>
    </row>
    <row r="495" spans="1:15" ht="12.75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66">
        <f t="shared" ref="G495:O495" si="228">+G496</f>
        <v>0</v>
      </c>
      <c r="H495" s="66">
        <f t="shared" si="228"/>
        <v>0</v>
      </c>
      <c r="I495" s="66">
        <f t="shared" si="228"/>
        <v>0</v>
      </c>
      <c r="J495" s="66">
        <f t="shared" si="228"/>
        <v>0</v>
      </c>
      <c r="K495" s="66">
        <f t="shared" si="228"/>
        <v>0</v>
      </c>
      <c r="L495" s="66">
        <f t="shared" si="228"/>
        <v>0</v>
      </c>
      <c r="M495" s="66">
        <f t="shared" si="228"/>
        <v>0</v>
      </c>
      <c r="N495" s="66">
        <f t="shared" si="228"/>
        <v>0</v>
      </c>
      <c r="O495" s="121" t="str">
        <f t="shared" si="228"/>
        <v>0.00</v>
      </c>
    </row>
    <row r="496" spans="1:15" ht="12.75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 t="str">
        <f>IFERROR(N496/$N$18*100,"0.00")</f>
        <v>0.00</v>
      </c>
    </row>
    <row r="497" spans="1:15" ht="12.75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341">
        <f t="shared" ref="G497:N497" si="229">+G498+G500+G502+G504+G506+G508</f>
        <v>0</v>
      </c>
      <c r="H497" s="341">
        <f t="shared" si="229"/>
        <v>0</v>
      </c>
      <c r="I497" s="341">
        <f t="shared" si="229"/>
        <v>0</v>
      </c>
      <c r="J497" s="341">
        <f t="shared" si="229"/>
        <v>0</v>
      </c>
      <c r="K497" s="341">
        <f t="shared" si="229"/>
        <v>0</v>
      </c>
      <c r="L497" s="341">
        <f t="shared" si="229"/>
        <v>0</v>
      </c>
      <c r="M497" s="341">
        <f t="shared" si="229"/>
        <v>0</v>
      </c>
      <c r="N497" s="341">
        <f t="shared" si="229"/>
        <v>0</v>
      </c>
      <c r="O497" s="119">
        <f>+O498+O500+O502+O504+O506+O508</f>
        <v>0</v>
      </c>
    </row>
    <row r="498" spans="1:15" ht="12.75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66">
        <f t="shared" ref="G498:O498" si="230">+G499</f>
        <v>0</v>
      </c>
      <c r="H498" s="66">
        <f t="shared" si="230"/>
        <v>0</v>
      </c>
      <c r="I498" s="66">
        <f t="shared" si="230"/>
        <v>0</v>
      </c>
      <c r="J498" s="66">
        <f t="shared" si="230"/>
        <v>0</v>
      </c>
      <c r="K498" s="66">
        <f t="shared" si="230"/>
        <v>0</v>
      </c>
      <c r="L498" s="66">
        <f t="shared" si="230"/>
        <v>0</v>
      </c>
      <c r="M498" s="66">
        <f t="shared" si="230"/>
        <v>0</v>
      </c>
      <c r="N498" s="66">
        <f t="shared" si="230"/>
        <v>0</v>
      </c>
      <c r="O498" s="121" t="str">
        <f t="shared" si="230"/>
        <v>0.00</v>
      </c>
    </row>
    <row r="499" spans="1:15" ht="12.75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66"/>
      <c r="K499" s="66"/>
      <c r="L499" s="66"/>
      <c r="M499" s="66"/>
      <c r="N499" s="55">
        <f>SUBTOTAL(9,G499:M499)</f>
        <v>0</v>
      </c>
      <c r="O499" s="110" t="str">
        <f>IFERROR(N499/$N$18*100,"0.00")</f>
        <v>0.00</v>
      </c>
    </row>
    <row r="500" spans="1:15" ht="12.75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66">
        <f t="shared" ref="G500:O500" si="231">+G501</f>
        <v>0</v>
      </c>
      <c r="H500" s="66">
        <f t="shared" si="231"/>
        <v>0</v>
      </c>
      <c r="I500" s="66">
        <f t="shared" si="231"/>
        <v>0</v>
      </c>
      <c r="J500" s="66">
        <f t="shared" si="231"/>
        <v>0</v>
      </c>
      <c r="K500" s="66">
        <f t="shared" si="231"/>
        <v>0</v>
      </c>
      <c r="L500" s="66">
        <f t="shared" si="231"/>
        <v>0</v>
      </c>
      <c r="M500" s="66">
        <f t="shared" si="231"/>
        <v>0</v>
      </c>
      <c r="N500" s="66">
        <f t="shared" si="231"/>
        <v>0</v>
      </c>
      <c r="O500" s="121" t="str">
        <f t="shared" si="231"/>
        <v>0.00</v>
      </c>
    </row>
    <row r="501" spans="1:15" ht="12.75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 t="str">
        <f>IFERROR(N501/$N$18*100,"0.00")</f>
        <v>0.00</v>
      </c>
    </row>
    <row r="502" spans="1:15" ht="12.75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66">
        <f t="shared" ref="G502:O502" si="232">+G503</f>
        <v>0</v>
      </c>
      <c r="H502" s="66">
        <f t="shared" si="232"/>
        <v>0</v>
      </c>
      <c r="I502" s="66">
        <f t="shared" si="232"/>
        <v>0</v>
      </c>
      <c r="J502" s="66">
        <f t="shared" si="232"/>
        <v>0</v>
      </c>
      <c r="K502" s="66">
        <f t="shared" si="232"/>
        <v>0</v>
      </c>
      <c r="L502" s="66">
        <f t="shared" si="232"/>
        <v>0</v>
      </c>
      <c r="M502" s="66">
        <f t="shared" si="232"/>
        <v>0</v>
      </c>
      <c r="N502" s="66">
        <f t="shared" si="232"/>
        <v>0</v>
      </c>
      <c r="O502" s="121" t="str">
        <f t="shared" si="232"/>
        <v>0.00</v>
      </c>
    </row>
    <row r="503" spans="1:15" ht="12.75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 t="str">
        <f>IFERROR(N503/$N$18*100,"0.00")</f>
        <v>0.00</v>
      </c>
    </row>
    <row r="504" spans="1:15" ht="12.75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66">
        <f t="shared" ref="G504:O504" si="233">+G505</f>
        <v>0</v>
      </c>
      <c r="H504" s="66">
        <f t="shared" si="233"/>
        <v>0</v>
      </c>
      <c r="I504" s="66">
        <f t="shared" si="233"/>
        <v>0</v>
      </c>
      <c r="J504" s="66">
        <f t="shared" si="233"/>
        <v>0</v>
      </c>
      <c r="K504" s="66">
        <f t="shared" si="233"/>
        <v>0</v>
      </c>
      <c r="L504" s="66">
        <f t="shared" si="233"/>
        <v>0</v>
      </c>
      <c r="M504" s="66">
        <f t="shared" si="233"/>
        <v>0</v>
      </c>
      <c r="N504" s="66">
        <f t="shared" si="233"/>
        <v>0</v>
      </c>
      <c r="O504" s="121" t="str">
        <f t="shared" si="233"/>
        <v>0.00</v>
      </c>
    </row>
    <row r="505" spans="1:15" ht="12.75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 t="str">
        <f>IFERROR(N505/$N$18*100,"0.00")</f>
        <v>0.00</v>
      </c>
    </row>
    <row r="506" spans="1:15" ht="12.75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66">
        <f t="shared" ref="G506:O506" si="234">+G507</f>
        <v>0</v>
      </c>
      <c r="H506" s="66">
        <f t="shared" si="234"/>
        <v>0</v>
      </c>
      <c r="I506" s="66">
        <f t="shared" si="234"/>
        <v>0</v>
      </c>
      <c r="J506" s="66">
        <f t="shared" si="234"/>
        <v>0</v>
      </c>
      <c r="K506" s="66">
        <f t="shared" si="234"/>
        <v>0</v>
      </c>
      <c r="L506" s="66">
        <f t="shared" si="234"/>
        <v>0</v>
      </c>
      <c r="M506" s="66">
        <f t="shared" si="234"/>
        <v>0</v>
      </c>
      <c r="N506" s="66">
        <f t="shared" si="234"/>
        <v>0</v>
      </c>
      <c r="O506" s="121" t="str">
        <f t="shared" si="234"/>
        <v>0.00</v>
      </c>
    </row>
    <row r="507" spans="1:15" ht="12.75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 t="str">
        <f>IFERROR(N507/$N$18*100,"0.00")</f>
        <v>0.00</v>
      </c>
    </row>
    <row r="508" spans="1:15" ht="12.75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66">
        <f t="shared" ref="G508:O508" si="235">+G509</f>
        <v>0</v>
      </c>
      <c r="H508" s="66">
        <f t="shared" si="235"/>
        <v>0</v>
      </c>
      <c r="I508" s="66">
        <f t="shared" si="235"/>
        <v>0</v>
      </c>
      <c r="J508" s="66">
        <f t="shared" si="235"/>
        <v>0</v>
      </c>
      <c r="K508" s="66">
        <f t="shared" si="235"/>
        <v>0</v>
      </c>
      <c r="L508" s="66">
        <f t="shared" si="235"/>
        <v>0</v>
      </c>
      <c r="M508" s="66">
        <f t="shared" si="235"/>
        <v>0</v>
      </c>
      <c r="N508" s="66">
        <f t="shared" si="235"/>
        <v>0</v>
      </c>
      <c r="O508" s="121" t="str">
        <f t="shared" si="235"/>
        <v>0.00</v>
      </c>
    </row>
    <row r="509" spans="1:15" ht="12.75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 t="str">
        <f>IFERROR(N509/$N$18*100,"0.00")</f>
        <v>0.00</v>
      </c>
    </row>
    <row r="510" spans="1:15" ht="12.75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341">
        <f t="shared" ref="G510:N510" si="236">+G511+G513</f>
        <v>0</v>
      </c>
      <c r="H510" s="341">
        <f t="shared" si="236"/>
        <v>0</v>
      </c>
      <c r="I510" s="341">
        <f t="shared" si="236"/>
        <v>0</v>
      </c>
      <c r="J510" s="341">
        <f t="shared" si="236"/>
        <v>0</v>
      </c>
      <c r="K510" s="341">
        <f t="shared" si="236"/>
        <v>0</v>
      </c>
      <c r="L510" s="341">
        <f t="shared" si="236"/>
        <v>0</v>
      </c>
      <c r="M510" s="341">
        <f t="shared" si="236"/>
        <v>0</v>
      </c>
      <c r="N510" s="341">
        <f t="shared" si="236"/>
        <v>0</v>
      </c>
      <c r="O510" s="119">
        <f>+O511+O513</f>
        <v>0</v>
      </c>
    </row>
    <row r="511" spans="1:15" ht="12.75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66">
        <f t="shared" ref="G511:O511" si="237">+G512</f>
        <v>0</v>
      </c>
      <c r="H511" s="66">
        <f t="shared" si="237"/>
        <v>0</v>
      </c>
      <c r="I511" s="66">
        <f t="shared" si="237"/>
        <v>0</v>
      </c>
      <c r="J511" s="66">
        <f t="shared" si="237"/>
        <v>0</v>
      </c>
      <c r="K511" s="66">
        <f t="shared" si="237"/>
        <v>0</v>
      </c>
      <c r="L511" s="66">
        <f t="shared" si="237"/>
        <v>0</v>
      </c>
      <c r="M511" s="66">
        <f t="shared" si="237"/>
        <v>0</v>
      </c>
      <c r="N511" s="66">
        <f t="shared" si="237"/>
        <v>0</v>
      </c>
      <c r="O511" s="121" t="str">
        <f t="shared" si="237"/>
        <v>0.00</v>
      </c>
    </row>
    <row r="512" spans="1:15" ht="12.75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 t="str">
        <f>IFERROR(N512/$N$18*100,"0.00")</f>
        <v>0.00</v>
      </c>
    </row>
    <row r="513" spans="1:15" ht="12.75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66">
        <f t="shared" ref="G513:O513" si="238">+G514</f>
        <v>0</v>
      </c>
      <c r="H513" s="66">
        <f t="shared" si="238"/>
        <v>0</v>
      </c>
      <c r="I513" s="66">
        <f t="shared" si="238"/>
        <v>0</v>
      </c>
      <c r="J513" s="66">
        <f t="shared" si="238"/>
        <v>0</v>
      </c>
      <c r="K513" s="66">
        <f t="shared" si="238"/>
        <v>0</v>
      </c>
      <c r="L513" s="66">
        <f t="shared" si="238"/>
        <v>0</v>
      </c>
      <c r="M513" s="66">
        <f t="shared" si="238"/>
        <v>0</v>
      </c>
      <c r="N513" s="66">
        <f t="shared" si="238"/>
        <v>0</v>
      </c>
      <c r="O513" s="121" t="str">
        <f t="shared" si="238"/>
        <v>0.00</v>
      </c>
    </row>
    <row r="514" spans="1:15" ht="12.75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 t="str">
        <f>IFERROR(N514/$N$18*100,"0.00")</f>
        <v>0.00</v>
      </c>
    </row>
    <row r="515" spans="1:15" s="145" customForma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5" s="145" customForma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:O1"/>
    <mergeCell ref="A2:O2"/>
    <mergeCell ref="A3:O3"/>
    <mergeCell ref="A4:O4"/>
    <mergeCell ref="A5:O5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6:A17"/>
    <mergeCell ref="B16:B17"/>
    <mergeCell ref="C16:C17"/>
    <mergeCell ref="D16:D17"/>
    <mergeCell ref="E16:E17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F807"/>
  <sheetViews>
    <sheetView showGridLines="0" topLeftCell="A270" zoomScale="80" zoomScaleNormal="80" workbookViewId="0">
      <selection activeCell="G302" sqref="G302"/>
    </sheetView>
  </sheetViews>
  <sheetFormatPr baseColWidth="10" defaultColWidth="11.42578125" defaultRowHeight="15.75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>
      <c r="A1" s="547">
        <f>+PPNE1!B1</f>
        <v>0</v>
      </c>
      <c r="B1" s="548"/>
      <c r="C1" s="548"/>
      <c r="D1" s="548"/>
      <c r="E1" s="548"/>
      <c r="F1" s="548"/>
      <c r="G1" s="548"/>
      <c r="H1" s="548"/>
      <c r="I1" s="548"/>
      <c r="J1" s="548"/>
      <c r="K1" s="549"/>
    </row>
    <row r="2" spans="1:11" ht="15.75" customHeight="1">
      <c r="A2" s="550" t="s">
        <v>458</v>
      </c>
      <c r="B2" s="530"/>
      <c r="C2" s="530"/>
      <c r="D2" s="530"/>
      <c r="E2" s="530"/>
      <c r="F2" s="530"/>
      <c r="G2" s="530"/>
      <c r="H2" s="530"/>
      <c r="I2" s="530"/>
      <c r="J2" s="530"/>
      <c r="K2" s="551"/>
    </row>
    <row r="3" spans="1:11" ht="15.75" customHeight="1">
      <c r="A3" s="552" t="s">
        <v>459</v>
      </c>
      <c r="B3" s="532"/>
      <c r="C3" s="532"/>
      <c r="D3" s="532"/>
      <c r="E3" s="532"/>
      <c r="F3" s="532"/>
      <c r="G3" s="532"/>
      <c r="H3" s="532"/>
      <c r="I3" s="532"/>
      <c r="J3" s="532"/>
      <c r="K3" s="553"/>
    </row>
    <row r="4" spans="1:11" ht="15.75" customHeight="1">
      <c r="A4" s="533" t="s">
        <v>322</v>
      </c>
      <c r="B4" s="534"/>
      <c r="C4" s="534"/>
      <c r="D4" s="534"/>
      <c r="E4" s="534"/>
      <c r="F4" s="534"/>
      <c r="G4" s="534"/>
      <c r="H4" s="534"/>
      <c r="I4" s="534"/>
      <c r="J4" s="534"/>
      <c r="K4" s="554"/>
    </row>
    <row r="5" spans="1:11" ht="15.75" customHeight="1">
      <c r="A5" s="533">
        <f>+PPNE1!C5</f>
        <v>2020</v>
      </c>
      <c r="B5" s="534"/>
      <c r="C5" s="534"/>
      <c r="D5" s="534"/>
      <c r="E5" s="534"/>
      <c r="F5" s="534"/>
      <c r="G5" s="534"/>
      <c r="H5" s="534"/>
      <c r="I5" s="534"/>
      <c r="J5" s="534"/>
      <c r="K5" s="554"/>
    </row>
    <row r="6" spans="1:11" ht="15.75" customHeight="1">
      <c r="A6" s="15" t="s">
        <v>325</v>
      </c>
      <c r="B6" s="5"/>
      <c r="C6" s="5"/>
      <c r="D6" s="5"/>
      <c r="E6" s="5"/>
      <c r="F6" s="535" t="str">
        <f>+PPNE1!B6</f>
        <v>Metropolitano</v>
      </c>
      <c r="G6" s="535"/>
      <c r="H6" s="535"/>
      <c r="I6" s="535"/>
      <c r="J6" s="535"/>
      <c r="K6" s="537"/>
    </row>
    <row r="7" spans="1:11" ht="15.75" customHeight="1">
      <c r="A7" s="44" t="s">
        <v>324</v>
      </c>
      <c r="B7" s="45"/>
      <c r="C7" s="45"/>
      <c r="D7" s="16"/>
      <c r="E7" s="45"/>
      <c r="F7" s="538">
        <f>+PPNE1!B7</f>
        <v>0</v>
      </c>
      <c r="G7" s="538"/>
      <c r="H7" s="538"/>
      <c r="I7" s="538"/>
      <c r="J7" s="538"/>
      <c r="K7" s="539"/>
    </row>
    <row r="8" spans="1:11" ht="15.75" customHeight="1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8"/>
    </row>
    <row r="10" spans="1:11" ht="13.5">
      <c r="A10" s="105" t="s">
        <v>55</v>
      </c>
      <c r="B10" s="3"/>
      <c r="C10" s="3"/>
      <c r="D10" s="3"/>
      <c r="E10" s="106"/>
      <c r="F10" s="107"/>
      <c r="G10" s="141">
        <f>+PPNE3!F22</f>
        <v>0</v>
      </c>
      <c r="H10" s="104"/>
      <c r="I10" s="104"/>
      <c r="J10" s="104"/>
      <c r="K10" s="108"/>
    </row>
    <row r="11" spans="1:11" ht="13.5">
      <c r="A11" s="105" t="s">
        <v>476</v>
      </c>
      <c r="B11" s="3"/>
      <c r="C11" s="3"/>
      <c r="D11" s="3"/>
      <c r="E11" s="106"/>
      <c r="F11" s="107"/>
      <c r="G11" s="141">
        <f>+PPNE3!F15</f>
        <v>0</v>
      </c>
      <c r="H11" s="104"/>
      <c r="I11" s="104"/>
      <c r="J11" s="104"/>
      <c r="K11" s="108"/>
    </row>
    <row r="12" spans="1:11" ht="13.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0</v>
      </c>
      <c r="H12" s="104"/>
      <c r="I12" s="104"/>
      <c r="J12" s="104"/>
      <c r="K12" s="108"/>
    </row>
    <row r="13" spans="1:11" ht="13.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8"/>
    </row>
    <row r="14" spans="1:11" ht="14.25" thickBot="1">
      <c r="A14" s="93" t="s">
        <v>78</v>
      </c>
      <c r="B14" s="94"/>
      <c r="C14" s="94"/>
      <c r="D14" s="94"/>
      <c r="E14" s="95"/>
      <c r="F14" s="96"/>
      <c r="G14" s="97">
        <f>SUM(G9:G13)</f>
        <v>0</v>
      </c>
      <c r="H14" s="98"/>
      <c r="I14" s="98"/>
      <c r="J14" s="98"/>
      <c r="K14" s="99"/>
    </row>
    <row r="15" spans="1:11" ht="15.75" customHeight="1" thickTop="1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>
      <c r="A16" s="536" t="s">
        <v>79</v>
      </c>
      <c r="B16" s="536" t="s">
        <v>64</v>
      </c>
      <c r="C16" s="536" t="s">
        <v>4</v>
      </c>
      <c r="D16" s="536" t="s">
        <v>65</v>
      </c>
      <c r="E16" s="536" t="s">
        <v>27</v>
      </c>
      <c r="F16" s="541" t="s">
        <v>69</v>
      </c>
      <c r="G16" s="540" t="s">
        <v>66</v>
      </c>
      <c r="H16" s="540" t="s">
        <v>42</v>
      </c>
      <c r="I16" s="540" t="s">
        <v>477</v>
      </c>
      <c r="J16" s="543" t="s">
        <v>350</v>
      </c>
      <c r="K16" s="543" t="s">
        <v>26</v>
      </c>
    </row>
    <row r="17" spans="1:11" ht="44.25" customHeight="1">
      <c r="A17" s="536"/>
      <c r="B17" s="536"/>
      <c r="C17" s="536"/>
      <c r="D17" s="536"/>
      <c r="E17" s="536"/>
      <c r="F17" s="542"/>
      <c r="G17" s="540"/>
      <c r="H17" s="540"/>
      <c r="I17" s="540"/>
      <c r="J17" s="544"/>
      <c r="K17" s="544"/>
    </row>
    <row r="18" spans="1:11" ht="12.75">
      <c r="A18" s="80">
        <v>2</v>
      </c>
      <c r="B18" s="81"/>
      <c r="C18" s="81"/>
      <c r="D18" s="81"/>
      <c r="E18" s="81"/>
      <c r="F18" s="82" t="s">
        <v>10</v>
      </c>
      <c r="G18" s="83">
        <f>+G19+G87+G218+G337+G395+G402+G485</f>
        <v>0</v>
      </c>
      <c r="H18" s="83">
        <f>+H19+H87+H218+H337+H395+H402+H485</f>
        <v>0</v>
      </c>
      <c r="I18" s="83">
        <f>+I19+I87+I218+I337+I395+I402+I485</f>
        <v>0</v>
      </c>
      <c r="J18" s="83">
        <f>+J19+J87+J218+J337+J395+J402+J485</f>
        <v>0</v>
      </c>
      <c r="K18" s="117">
        <f>+K19+K87+K218+K337+K395+K402+K485</f>
        <v>0</v>
      </c>
    </row>
    <row r="19" spans="1:11" ht="12.75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>+G20+G47+G63+G70+G78</f>
        <v>0</v>
      </c>
      <c r="H19" s="92">
        <f>+H20+H47+H63+H70+H78</f>
        <v>0</v>
      </c>
      <c r="I19" s="92">
        <f>+I20+I47+I63+I70+I78</f>
        <v>0</v>
      </c>
      <c r="J19" s="92">
        <f>+J20+J47+J63+J70+J78</f>
        <v>0</v>
      </c>
      <c r="K19" s="118">
        <f>+K20+K47+K63+K70+K78</f>
        <v>0</v>
      </c>
    </row>
    <row r="20" spans="1:11" ht="12.75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>+G21+G28+G36+G38+G40+G45</f>
        <v>0</v>
      </c>
      <c r="H20" s="85">
        <f>+H21+H28+H36+H38+H40+H45</f>
        <v>0</v>
      </c>
      <c r="I20" s="85">
        <f>+I21+I28+I36+I38+I40+I45</f>
        <v>0</v>
      </c>
      <c r="J20" s="85">
        <f>+J21+J28+J36+J38+J40+J45</f>
        <v>0</v>
      </c>
      <c r="K20" s="119">
        <f>+K21+K28+K36+K38+K40+K45</f>
        <v>0</v>
      </c>
    </row>
    <row r="21" spans="1:11" ht="12.75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79">
        <f>SUM(G22:G27)</f>
        <v>0</v>
      </c>
      <c r="H21" s="79">
        <f>SUM(H22:H27)</f>
        <v>0</v>
      </c>
      <c r="I21" s="79">
        <f>SUM(I22:I27)</f>
        <v>0</v>
      </c>
      <c r="J21" s="79">
        <f>SUM(J22:J27)</f>
        <v>0</v>
      </c>
      <c r="K21" s="120">
        <f>SUM(K22:K27)</f>
        <v>0</v>
      </c>
    </row>
    <row r="22" spans="1:11" ht="12.75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>
        <f t="shared" ref="J22:J27" si="0">SUBTOTAL(9,G22:I22)</f>
        <v>0</v>
      </c>
      <c r="K22" s="110" t="str">
        <f t="shared" ref="K22:K27" si="1">IFERROR(J22/$J$18*100,"0.00")</f>
        <v>0.00</v>
      </c>
    </row>
    <row r="23" spans="1:11" ht="12.75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>
        <f t="shared" si="0"/>
        <v>0</v>
      </c>
      <c r="K23" s="110" t="str">
        <f t="shared" si="1"/>
        <v>0.00</v>
      </c>
    </row>
    <row r="24" spans="1:11" ht="12.75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>
        <f t="shared" si="0"/>
        <v>0</v>
      </c>
      <c r="K24" s="110" t="str">
        <f t="shared" si="1"/>
        <v>0.00</v>
      </c>
    </row>
    <row r="25" spans="1:11" ht="12.75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>
        <f t="shared" si="0"/>
        <v>0</v>
      </c>
      <c r="K25" s="110" t="str">
        <f t="shared" si="1"/>
        <v>0.00</v>
      </c>
    </row>
    <row r="26" spans="1:11" ht="12.75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>
        <f t="shared" si="0"/>
        <v>0</v>
      </c>
      <c r="K26" s="110" t="str">
        <f t="shared" si="1"/>
        <v>0.00</v>
      </c>
    </row>
    <row r="27" spans="1:11" ht="12.75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>
        <f t="shared" si="0"/>
        <v>0</v>
      </c>
      <c r="K27" s="110" t="str">
        <f t="shared" si="1"/>
        <v>0.00</v>
      </c>
    </row>
    <row r="28" spans="1:11" ht="12.75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79">
        <f>SUM(G29:G35)</f>
        <v>0</v>
      </c>
      <c r="H28" s="79">
        <f>SUM(H29:H35)</f>
        <v>0</v>
      </c>
      <c r="I28" s="79">
        <f>SUM(I29:I35)</f>
        <v>0</v>
      </c>
      <c r="J28" s="79">
        <f>SUM(J29:J35)</f>
        <v>0</v>
      </c>
      <c r="K28" s="120">
        <f>SUM(K29:K35)</f>
        <v>0</v>
      </c>
    </row>
    <row r="29" spans="1:11" ht="12.75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55"/>
      <c r="I29" s="55"/>
      <c r="J29" s="55">
        <f t="shared" ref="J29:J35" si="2">SUBTOTAL(9,G29:I29)</f>
        <v>0</v>
      </c>
      <c r="K29" s="110" t="str">
        <f t="shared" ref="K29:K35" si="3">IFERROR(J29/$J$18*100,"0.00")</f>
        <v>0.00</v>
      </c>
    </row>
    <row r="30" spans="1:11" ht="12.75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>
        <f t="shared" si="2"/>
        <v>0</v>
      </c>
      <c r="K30" s="110" t="str">
        <f t="shared" si="3"/>
        <v>0.00</v>
      </c>
    </row>
    <row r="31" spans="1:11" ht="12.75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>
        <f t="shared" si="2"/>
        <v>0</v>
      </c>
      <c r="K31" s="110" t="str">
        <f t="shared" si="3"/>
        <v>0.00</v>
      </c>
    </row>
    <row r="32" spans="1:11" ht="12.75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>
        <f t="shared" si="2"/>
        <v>0</v>
      </c>
      <c r="K32" s="110" t="str">
        <f t="shared" si="3"/>
        <v>0.00</v>
      </c>
    </row>
    <row r="33" spans="1:11" ht="12.75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>
        <f t="shared" si="2"/>
        <v>0</v>
      </c>
      <c r="K33" s="110" t="str">
        <f t="shared" si="3"/>
        <v>0.00</v>
      </c>
    </row>
    <row r="34" spans="1:11" ht="12.75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>
        <f t="shared" si="2"/>
        <v>0</v>
      </c>
      <c r="K34" s="110" t="str">
        <f t="shared" si="3"/>
        <v>0.00</v>
      </c>
    </row>
    <row r="35" spans="1:11" ht="12.75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>
        <f t="shared" si="2"/>
        <v>0</v>
      </c>
      <c r="K35" s="110" t="str">
        <f t="shared" si="3"/>
        <v>0.00</v>
      </c>
    </row>
    <row r="36" spans="1:11" ht="12.75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 t="str">
        <f>K37</f>
        <v>0.00</v>
      </c>
    </row>
    <row r="37" spans="1:11" ht="12.75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>
        <f>SUBTOTAL(9,G37:I37)</f>
        <v>0</v>
      </c>
      <c r="K37" s="110" t="str">
        <f>IFERROR(J37/$J$18*100,"0.00")</f>
        <v>0.00</v>
      </c>
    </row>
    <row r="38" spans="1:11" ht="12.75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79">
        <f>G39</f>
        <v>0</v>
      </c>
      <c r="H38" s="79">
        <f>H39</f>
        <v>0</v>
      </c>
      <c r="I38" s="79">
        <f>I39</f>
        <v>0</v>
      </c>
      <c r="J38" s="79">
        <f>J39</f>
        <v>0</v>
      </c>
      <c r="K38" s="120" t="str">
        <f>K39</f>
        <v>0.00</v>
      </c>
    </row>
    <row r="39" spans="1:11" ht="12.75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/>
      <c r="H39" s="55"/>
      <c r="I39" s="55"/>
      <c r="J39" s="55">
        <f>SUBTOTAL(9,G39:I39)</f>
        <v>0</v>
      </c>
      <c r="K39" s="110" t="str">
        <f>IFERROR(J39/$J$18*100,"0.00")</f>
        <v>0.00</v>
      </c>
    </row>
    <row r="40" spans="1:11" ht="12.75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79">
        <f>SUM(G41:G44)</f>
        <v>0</v>
      </c>
      <c r="H40" s="79">
        <f>SUM(H41:H44)</f>
        <v>0</v>
      </c>
      <c r="I40" s="79">
        <f>SUM(I41:I44)</f>
        <v>0</v>
      </c>
      <c r="J40" s="79">
        <f>SUM(J41:J44)</f>
        <v>0</v>
      </c>
      <c r="K40" s="120">
        <f>SUM(K41:K44)</f>
        <v>0</v>
      </c>
    </row>
    <row r="41" spans="1:11" ht="12.75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>
        <f>SUBTOTAL(9,G41:I41)</f>
        <v>0</v>
      </c>
      <c r="K41" s="110" t="str">
        <f>IFERROR(J41/$J$18*100,"0.00")</f>
        <v>0.00</v>
      </c>
    </row>
    <row r="42" spans="1:11" ht="12.75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>
        <f>SUBTOTAL(9,G42:I42)</f>
        <v>0</v>
      </c>
      <c r="K42" s="110" t="str">
        <f>IFERROR(J42/$J$18*100,"0.00")</f>
        <v>0.00</v>
      </c>
    </row>
    <row r="43" spans="1:11" ht="12.75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/>
      <c r="I43" s="55"/>
      <c r="J43" s="55">
        <f>SUBTOTAL(9,G43:I43)</f>
        <v>0</v>
      </c>
      <c r="K43" s="110" t="str">
        <f>IFERROR(J43/$J$18*100,"0.00")</f>
        <v>0.00</v>
      </c>
    </row>
    <row r="44" spans="1:11" ht="12.75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>
        <f>SUBTOTAL(9,G44:I44)</f>
        <v>0</v>
      </c>
      <c r="K44" s="110" t="str">
        <f>IFERROR(J44/$J$18*100,"0.00")</f>
        <v>0.00</v>
      </c>
    </row>
    <row r="45" spans="1:11" ht="12.75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79">
        <f>G46</f>
        <v>0</v>
      </c>
      <c r="H45" s="79">
        <f>H46</f>
        <v>0</v>
      </c>
      <c r="I45" s="79">
        <f>I46</f>
        <v>0</v>
      </c>
      <c r="J45" s="79">
        <f>J46</f>
        <v>0</v>
      </c>
      <c r="K45" s="120" t="str">
        <f>K46</f>
        <v>0.00</v>
      </c>
    </row>
    <row r="46" spans="1:11" ht="12.75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>
        <f>SUBTOTAL(9,G46:I46)</f>
        <v>0</v>
      </c>
      <c r="K46" s="110" t="str">
        <f>IFERROR(J46/$J$18*100,"0.00")</f>
        <v>0.00</v>
      </c>
    </row>
    <row r="47" spans="1:11" ht="12.75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85">
        <f>+G48+G50+G61</f>
        <v>0</v>
      </c>
      <c r="H47" s="85">
        <f>+H48+H50+H61</f>
        <v>0</v>
      </c>
      <c r="I47" s="85">
        <f>+I48+I50+I61</f>
        <v>0</v>
      </c>
      <c r="J47" s="85">
        <f>+J48+J50+J61</f>
        <v>0</v>
      </c>
      <c r="K47" s="119">
        <f>+K48+K50+K61</f>
        <v>0</v>
      </c>
    </row>
    <row r="48" spans="1:11" ht="12.75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 t="str">
        <f>K49</f>
        <v>0.00</v>
      </c>
    </row>
    <row r="49" spans="1:11" ht="12.75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>
        <f>SUBTOTAL(9,G49:I49)</f>
        <v>0</v>
      </c>
      <c r="K49" s="110" t="str">
        <f>IFERROR(J49/$J$18*100,"0.00")</f>
        <v>0.00</v>
      </c>
    </row>
    <row r="50" spans="1:11" ht="12.75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79">
        <f>SUM(G51:G60)</f>
        <v>0</v>
      </c>
      <c r="H50" s="79">
        <f>SUM(H51:H60)</f>
        <v>0</v>
      </c>
      <c r="I50" s="79">
        <f>SUM(I51:I60)</f>
        <v>0</v>
      </c>
      <c r="J50" s="79">
        <f>SUM(J51:J60)</f>
        <v>0</v>
      </c>
      <c r="K50" s="120">
        <f>SUM(K51:K60)</f>
        <v>0</v>
      </c>
    </row>
    <row r="51" spans="1:11" ht="12.75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>
        <f t="shared" ref="J51:J60" si="4">SUBTOTAL(9,G51:I51)</f>
        <v>0</v>
      </c>
      <c r="K51" s="110" t="str">
        <f t="shared" ref="K51:K60" si="5">IFERROR(J51/$J$18*100,"0.00")</f>
        <v>0.00</v>
      </c>
    </row>
    <row r="52" spans="1:11" ht="12.75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>
        <f t="shared" si="4"/>
        <v>0</v>
      </c>
      <c r="K52" s="110" t="str">
        <f t="shared" si="5"/>
        <v>0.00</v>
      </c>
    </row>
    <row r="53" spans="1:11" ht="22.5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>
        <f t="shared" si="4"/>
        <v>0</v>
      </c>
      <c r="K53" s="110" t="str">
        <f t="shared" si="5"/>
        <v>0.00</v>
      </c>
    </row>
    <row r="54" spans="1:11" ht="12.75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>
        <f t="shared" si="4"/>
        <v>0</v>
      </c>
      <c r="K54" s="110" t="str">
        <f t="shared" si="5"/>
        <v>0.00</v>
      </c>
    </row>
    <row r="55" spans="1:11" ht="12.75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>
        <f t="shared" si="4"/>
        <v>0</v>
      </c>
      <c r="K55" s="110" t="str">
        <f t="shared" si="5"/>
        <v>0.00</v>
      </c>
    </row>
    <row r="56" spans="1:11" ht="12.75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/>
      <c r="I56" s="55"/>
      <c r="J56" s="55">
        <f t="shared" si="4"/>
        <v>0</v>
      </c>
      <c r="K56" s="110" t="str">
        <f t="shared" si="5"/>
        <v>0.00</v>
      </c>
    </row>
    <row r="57" spans="1:11" ht="12.75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>
        <f t="shared" si="4"/>
        <v>0</v>
      </c>
      <c r="K57" s="110" t="str">
        <f t="shared" si="5"/>
        <v>0.00</v>
      </c>
    </row>
    <row r="58" spans="1:11" ht="12.75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>
        <f t="shared" si="4"/>
        <v>0</v>
      </c>
      <c r="K58" s="110" t="str">
        <f t="shared" si="5"/>
        <v>0.00</v>
      </c>
    </row>
    <row r="59" spans="1:11" ht="12.75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>
        <f t="shared" si="4"/>
        <v>0</v>
      </c>
      <c r="K59" s="110" t="str">
        <f t="shared" si="5"/>
        <v>0.00</v>
      </c>
    </row>
    <row r="60" spans="1:11" ht="12.75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>
        <f t="shared" si="4"/>
        <v>0</v>
      </c>
      <c r="K60" s="110" t="str">
        <f t="shared" si="5"/>
        <v>0.00</v>
      </c>
    </row>
    <row r="61" spans="1:11" ht="12.75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 t="str">
        <f>K62</f>
        <v>0.00</v>
      </c>
    </row>
    <row r="62" spans="1:11" ht="12.75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>
        <f>SUBTOTAL(9,G62:I62)</f>
        <v>0</v>
      </c>
      <c r="K62" s="110" t="str">
        <f>IFERROR(J62/$J$18*100,"0.00")</f>
        <v>0.00</v>
      </c>
    </row>
    <row r="63" spans="1:11" ht="12.75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85">
        <f>G64+G67</f>
        <v>0</v>
      </c>
      <c r="H63" s="85">
        <f>H64+H67</f>
        <v>0</v>
      </c>
      <c r="I63" s="85">
        <f>I64+I67</f>
        <v>0</v>
      </c>
      <c r="J63" s="85">
        <f>J64+J67</f>
        <v>0</v>
      </c>
      <c r="K63" s="119">
        <f>K64+K67</f>
        <v>0</v>
      </c>
    </row>
    <row r="64" spans="1:11" ht="12.75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>
        <f>SUBTOTAL(9,G65:I65)</f>
        <v>0</v>
      </c>
      <c r="K65" s="110" t="str">
        <f>IFERROR(J65/$J$18*100,"0.00")</f>
        <v>0.00</v>
      </c>
    </row>
    <row r="66" spans="1:11" ht="12.75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>
        <f>SUBTOTAL(9,G66:I66)</f>
        <v>0</v>
      </c>
      <c r="K66" s="110" t="str">
        <f>IFERROR(J66/$J$18*100,"0.00")</f>
        <v>0.00</v>
      </c>
    </row>
    <row r="67" spans="1:11" ht="12.75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79">
        <f>SUM(G68:G69)</f>
        <v>0</v>
      </c>
      <c r="H67" s="79">
        <f>SUM(H68:H69)</f>
        <v>0</v>
      </c>
      <c r="I67" s="79">
        <f>SUM(I68:I69)</f>
        <v>0</v>
      </c>
      <c r="J67" s="79">
        <f>SUM(J68:J69)</f>
        <v>0</v>
      </c>
      <c r="K67" s="120">
        <f>SUM(K68:K69)</f>
        <v>0</v>
      </c>
    </row>
    <row r="68" spans="1:11" ht="12.75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>
        <f>SUBTOTAL(9,G68:I68)</f>
        <v>0</v>
      </c>
      <c r="K68" s="110" t="str">
        <f>IFERROR(J68/$J$18*100,"0.00")</f>
        <v>0.00</v>
      </c>
    </row>
    <row r="69" spans="1:11" ht="12.75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>
        <f>SUBTOTAL(9,G69:I69)</f>
        <v>0</v>
      </c>
      <c r="K69" s="110" t="str">
        <f>IFERROR(J69/$J$18*100,"0.00")</f>
        <v>0.00</v>
      </c>
    </row>
    <row r="70" spans="1:11" ht="12.75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 t="str">
        <f>K72</f>
        <v>0.00</v>
      </c>
    </row>
    <row r="72" spans="1:11" ht="12.75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>
        <f>SUBTOTAL(9,G72:I72)</f>
        <v>0</v>
      </c>
      <c r="K72" s="110" t="str">
        <f>IFERROR(J72/$J$18*100,"0.00")</f>
        <v>0.00</v>
      </c>
    </row>
    <row r="73" spans="1:11" ht="12.75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>
      <c r="A74" s="56">
        <v>2</v>
      </c>
      <c r="B74" s="57">
        <v>1</v>
      </c>
      <c r="C74" s="57">
        <v>4</v>
      </c>
      <c r="D74" s="57">
        <v>2</v>
      </c>
      <c r="E74" s="57" t="s">
        <v>309</v>
      </c>
      <c r="F74" s="58" t="s">
        <v>111</v>
      </c>
      <c r="G74" s="55"/>
      <c r="H74" s="55"/>
      <c r="I74" s="55"/>
      <c r="J74" s="55">
        <f>SUBTOTAL(9,G74:I74)</f>
        <v>0</v>
      </c>
      <c r="K74" s="110" t="str">
        <f>IFERROR(J74/$J$18*100,"0.00")</f>
        <v>0.00</v>
      </c>
    </row>
    <row r="75" spans="1:11" ht="12.75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>
        <f>SUBTOTAL(9,G75:I75)</f>
        <v>0</v>
      </c>
      <c r="K75" s="110" t="str">
        <f>IFERROR(J75/$J$18*100,"0.00")</f>
        <v>0.00</v>
      </c>
    </row>
    <row r="76" spans="1:11" ht="12.75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>
        <f>SUBTOTAL(9,G76:I76)</f>
        <v>0</v>
      </c>
      <c r="K76" s="110" t="str">
        <f>IFERROR(J76/$J$18*100,"0.00")</f>
        <v>0.00</v>
      </c>
    </row>
    <row r="77" spans="1:11" ht="12.75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>
        <f>SUBTOTAL(9,G77:I77)</f>
        <v>0</v>
      </c>
      <c r="K77" s="110" t="str">
        <f>IFERROR(J77/$J$18*100,"0.00")</f>
        <v>0.00</v>
      </c>
    </row>
    <row r="78" spans="1:11" ht="12.75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85">
        <f>G79+G81+G83+G85</f>
        <v>0</v>
      </c>
      <c r="H78" s="85">
        <f>H79+H81+H83+H85</f>
        <v>0</v>
      </c>
      <c r="I78" s="85">
        <f>I79+I81+I83+I85</f>
        <v>0</v>
      </c>
      <c r="J78" s="85">
        <f>J79+J81+J83+J85</f>
        <v>0</v>
      </c>
      <c r="K78" s="119">
        <f>K79+K81+K83+K85</f>
        <v>0</v>
      </c>
    </row>
    <row r="79" spans="1:11" ht="12.75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79">
        <f>G80</f>
        <v>0</v>
      </c>
      <c r="H79" s="79">
        <f>H80</f>
        <v>0</v>
      </c>
      <c r="I79" s="79">
        <f>I80</f>
        <v>0</v>
      </c>
      <c r="J79" s="79">
        <f>J80</f>
        <v>0</v>
      </c>
      <c r="K79" s="120" t="str">
        <f>K80</f>
        <v>0.00</v>
      </c>
    </row>
    <row r="80" spans="1:11" ht="12.75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/>
      <c r="I80" s="55"/>
      <c r="J80" s="55">
        <f>SUBTOTAL(9,G80:I80)</f>
        <v>0</v>
      </c>
      <c r="K80" s="110" t="str">
        <f>IFERROR(J80/$J$18*100,"0.00")</f>
        <v>0.00</v>
      </c>
    </row>
    <row r="81" spans="1:11" ht="12.75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79">
        <f>G82</f>
        <v>0</v>
      </c>
      <c r="H81" s="79">
        <f>H82</f>
        <v>0</v>
      </c>
      <c r="I81" s="79">
        <f>I82</f>
        <v>0</v>
      </c>
      <c r="J81" s="79">
        <f>J82</f>
        <v>0</v>
      </c>
      <c r="K81" s="120" t="str">
        <f>K82</f>
        <v>0.00</v>
      </c>
    </row>
    <row r="82" spans="1:11" ht="12.75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/>
      <c r="I82" s="55"/>
      <c r="J82" s="55">
        <f>SUBTOTAL(9,G82:I82)</f>
        <v>0</v>
      </c>
      <c r="K82" s="110" t="str">
        <f>IFERROR(J82/$J$18*100,"0.00")</f>
        <v>0.00</v>
      </c>
    </row>
    <row r="83" spans="1:11" ht="12.75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79">
        <f>G84</f>
        <v>0</v>
      </c>
      <c r="H83" s="79">
        <f>H84</f>
        <v>0</v>
      </c>
      <c r="I83" s="79">
        <f>I84</f>
        <v>0</v>
      </c>
      <c r="J83" s="79">
        <f>J84</f>
        <v>0</v>
      </c>
      <c r="K83" s="120" t="str">
        <f>K84</f>
        <v>0.00</v>
      </c>
    </row>
    <row r="84" spans="1:11" ht="12.75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/>
      <c r="I84" s="55"/>
      <c r="J84" s="55">
        <f>SUBTOTAL(9,G84:I84)</f>
        <v>0</v>
      </c>
      <c r="K84" s="110" t="str">
        <f>IFERROR(J84/$J$18*100,"0.00")</f>
        <v>0.00</v>
      </c>
    </row>
    <row r="85" spans="1:11" ht="12.75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79">
        <f>G86</f>
        <v>0</v>
      </c>
      <c r="H85" s="79">
        <f>H86</f>
        <v>0</v>
      </c>
      <c r="I85" s="79">
        <f>I86</f>
        <v>0</v>
      </c>
      <c r="J85" s="79">
        <f>J86</f>
        <v>0</v>
      </c>
      <c r="K85" s="120" t="str">
        <f>K86</f>
        <v>0.00</v>
      </c>
    </row>
    <row r="86" spans="1:11" ht="12.75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>
        <f>SUBTOTAL(9,G86:I86)</f>
        <v>0</v>
      </c>
      <c r="K86" s="110" t="str">
        <f>IFERROR(J86/$J$18*100,"0.00")</f>
        <v>0.00</v>
      </c>
    </row>
    <row r="87" spans="1:11" ht="12.75">
      <c r="A87" s="88">
        <v>2</v>
      </c>
      <c r="B87" s="89">
        <v>2</v>
      </c>
      <c r="C87" s="90"/>
      <c r="D87" s="90"/>
      <c r="E87" s="90"/>
      <c r="F87" s="91" t="s">
        <v>366</v>
      </c>
      <c r="G87" s="92">
        <f>+G88+G106+G111+G116+G125+G146+G165+G183</f>
        <v>0</v>
      </c>
      <c r="H87" s="92">
        <f>+H88+H106+H111+H116+H125+H146+H165+H183</f>
        <v>0</v>
      </c>
      <c r="I87" s="92">
        <f>+I88+I106+I111+I116+I125+I146+I165+I183</f>
        <v>0</v>
      </c>
      <c r="J87" s="92">
        <f>+J88+J106+J111+J116+J125+J146+J165+J183</f>
        <v>0</v>
      </c>
      <c r="K87" s="118">
        <f>+K88+K106+K111+K116+K125+K146+K165+K183</f>
        <v>0</v>
      </c>
    </row>
    <row r="88" spans="1:11" ht="12.75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85">
        <f>+G89+G91+G93+G95+G97+G99+G102+G104</f>
        <v>0</v>
      </c>
      <c r="H88" s="85">
        <f>+H89+H91+H93+H95+H97+H99+H102+H104</f>
        <v>0</v>
      </c>
      <c r="I88" s="85">
        <f>+I89+I91+I93+I95+I97+I99+I102+I104</f>
        <v>0</v>
      </c>
      <c r="J88" s="85">
        <f>+J89+J91+J93+J95+J97+J99+J102+J104</f>
        <v>0</v>
      </c>
      <c r="K88" s="119">
        <f>+K89+K91+K93+K95+K97+K99+K102+K104</f>
        <v>0</v>
      </c>
    </row>
    <row r="89" spans="1:11" ht="12.75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119</v>
      </c>
      <c r="G89" s="132">
        <f>G90</f>
        <v>0</v>
      </c>
      <c r="H89" s="132">
        <f>H90</f>
        <v>0</v>
      </c>
      <c r="I89" s="132">
        <f>I90</f>
        <v>0</v>
      </c>
      <c r="J89" s="132">
        <f>J90</f>
        <v>0</v>
      </c>
      <c r="K89" s="133" t="str">
        <f>K90</f>
        <v>0.00</v>
      </c>
    </row>
    <row r="90" spans="1:11" ht="12.75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>
        <f>SUBTOTAL(9,G90:I90)</f>
        <v>0</v>
      </c>
      <c r="K90" s="110" t="str">
        <f>IFERROR(J90/$J$18*100,"0.00")</f>
        <v>0.00</v>
      </c>
    </row>
    <row r="91" spans="1:11" ht="12.75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79">
        <f>G92</f>
        <v>0</v>
      </c>
      <c r="H91" s="79">
        <f>H92</f>
        <v>0</v>
      </c>
      <c r="I91" s="79">
        <f>I92</f>
        <v>0</v>
      </c>
      <c r="J91" s="79">
        <f>J92</f>
        <v>0</v>
      </c>
      <c r="K91" s="120" t="str">
        <f>K92</f>
        <v>0.00</v>
      </c>
    </row>
    <row r="92" spans="1:11" ht="12.75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>
        <f>SUBTOTAL(9,G92:I92)</f>
        <v>0</v>
      </c>
      <c r="K92" s="110" t="str">
        <f>IFERROR(J92/$J$18*100,"0.00")</f>
        <v>0.00</v>
      </c>
    </row>
    <row r="93" spans="1:11" ht="12.75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79">
        <f>G94</f>
        <v>0</v>
      </c>
      <c r="H93" s="79">
        <f>H94</f>
        <v>0</v>
      </c>
      <c r="I93" s="79">
        <f>I94</f>
        <v>0</v>
      </c>
      <c r="J93" s="79">
        <f>J94</f>
        <v>0</v>
      </c>
      <c r="K93" s="120" t="str">
        <f>K94</f>
        <v>0.00</v>
      </c>
    </row>
    <row r="94" spans="1:11" ht="12.75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55"/>
      <c r="I94" s="55"/>
      <c r="J94" s="55">
        <f>SUBTOTAL(9,G94:I94)</f>
        <v>0</v>
      </c>
      <c r="K94" s="110" t="str">
        <f>IFERROR(J94/$J$18*100,"0.00")</f>
        <v>0.00</v>
      </c>
    </row>
    <row r="95" spans="1:11" ht="12.75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 t="str">
        <f>K96</f>
        <v>0.00</v>
      </c>
    </row>
    <row r="96" spans="1:11" ht="12.75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>
        <f>SUBTOTAL(9,G96:I96)</f>
        <v>0</v>
      </c>
      <c r="K96" s="110" t="str">
        <f>IFERROR(J96/$J$18*100,"0.00")</f>
        <v>0.00</v>
      </c>
    </row>
    <row r="97" spans="1:11" ht="12.75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79">
        <f>G98</f>
        <v>0</v>
      </c>
      <c r="H97" s="79">
        <f>H98</f>
        <v>0</v>
      </c>
      <c r="I97" s="79">
        <f>I98</f>
        <v>0</v>
      </c>
      <c r="J97" s="79">
        <f>J98</f>
        <v>0</v>
      </c>
      <c r="K97" s="120" t="str">
        <f>K98</f>
        <v>0.00</v>
      </c>
    </row>
    <row r="98" spans="1:11" ht="12.75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/>
      <c r="I98" s="55"/>
      <c r="J98" s="55">
        <f>SUBTOTAL(9,G98:I98)</f>
        <v>0</v>
      </c>
      <c r="K98" s="110" t="str">
        <f>IFERROR(J98/$J$18*100,"0.00")</f>
        <v>0.00</v>
      </c>
    </row>
    <row r="99" spans="1:11" ht="12.75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79">
        <f>G100+G101</f>
        <v>0</v>
      </c>
      <c r="H99" s="79">
        <f>H100+H101</f>
        <v>0</v>
      </c>
      <c r="I99" s="79">
        <f>I100+I101</f>
        <v>0</v>
      </c>
      <c r="J99" s="79">
        <f>J100+J101</f>
        <v>0</v>
      </c>
      <c r="K99" s="120">
        <f>K100+K101</f>
        <v>0</v>
      </c>
    </row>
    <row r="100" spans="1:11" ht="12.75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55">
        <f>SUBTOTAL(9,G100:I100)</f>
        <v>0</v>
      </c>
      <c r="K100" s="110" t="str">
        <f>IFERROR(J100/$J$18*100,"0.00")</f>
        <v>0.00</v>
      </c>
    </row>
    <row r="101" spans="1:11" ht="12.75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55">
        <f>SUBTOTAL(9,G101:I101)</f>
        <v>0</v>
      </c>
      <c r="K101" s="110" t="str">
        <f>IFERROR(J101/$J$18*100,"0.00")</f>
        <v>0.00</v>
      </c>
    </row>
    <row r="102" spans="1:11" ht="12.75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79">
        <f>G103</f>
        <v>0</v>
      </c>
      <c r="H102" s="79">
        <f>H103</f>
        <v>0</v>
      </c>
      <c r="I102" s="79">
        <f>I103</f>
        <v>0</v>
      </c>
      <c r="J102" s="79">
        <f>J103</f>
        <v>0</v>
      </c>
      <c r="K102" s="120" t="str">
        <f>K103</f>
        <v>0.00</v>
      </c>
    </row>
    <row r="103" spans="1:11" ht="12.75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/>
      <c r="I103" s="55"/>
      <c r="J103" s="55">
        <f>SUBTOTAL(9,G103:I103)</f>
        <v>0</v>
      </c>
      <c r="K103" s="110" t="str">
        <f>IFERROR(J103/$J$18*100,"0.00")</f>
        <v>0.00</v>
      </c>
    </row>
    <row r="104" spans="1:11" ht="12.75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79">
        <f>G105</f>
        <v>0</v>
      </c>
      <c r="H104" s="79">
        <f>H105</f>
        <v>0</v>
      </c>
      <c r="I104" s="79">
        <f>I105</f>
        <v>0</v>
      </c>
      <c r="J104" s="79">
        <f>J105</f>
        <v>0</v>
      </c>
      <c r="K104" s="120" t="str">
        <f>K105</f>
        <v>0.00</v>
      </c>
    </row>
    <row r="105" spans="1:11" ht="12.75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/>
      <c r="I105" s="55"/>
      <c r="J105" s="55">
        <f>SUBTOTAL(9,G105:I105)</f>
        <v>0</v>
      </c>
      <c r="K105" s="110" t="str">
        <f>IFERROR(J105/$J$18*100,"0.00")</f>
        <v>0.00</v>
      </c>
    </row>
    <row r="106" spans="1:11" ht="12.75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85">
        <f>+G107+G109</f>
        <v>0</v>
      </c>
      <c r="H106" s="85">
        <f>+H107+H109</f>
        <v>0</v>
      </c>
      <c r="I106" s="85">
        <f>+I107+I109</f>
        <v>0</v>
      </c>
      <c r="J106" s="85">
        <f>+J107+J109</f>
        <v>0</v>
      </c>
      <c r="K106" s="119">
        <f>+K107+K109</f>
        <v>0</v>
      </c>
    </row>
    <row r="107" spans="1:11" ht="12.75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79">
        <f>G108</f>
        <v>0</v>
      </c>
      <c r="H107" s="79">
        <f>H108</f>
        <v>0</v>
      </c>
      <c r="I107" s="79">
        <f>I108</f>
        <v>0</v>
      </c>
      <c r="J107" s="79">
        <f>J108</f>
        <v>0</v>
      </c>
      <c r="K107" s="120" t="str">
        <f>K108</f>
        <v>0.00</v>
      </c>
    </row>
    <row r="108" spans="1:11" ht="12.75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>
        <f>SUBTOTAL(9,G108:I108)</f>
        <v>0</v>
      </c>
      <c r="K108" s="110" t="str">
        <f>IFERROR(J108/$J$18*100,"0.00")</f>
        <v>0.00</v>
      </c>
    </row>
    <row r="109" spans="1:11" ht="12.75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79">
        <f>G110</f>
        <v>0</v>
      </c>
      <c r="H109" s="79">
        <f>H110</f>
        <v>0</v>
      </c>
      <c r="I109" s="79">
        <f>I110</f>
        <v>0</v>
      </c>
      <c r="J109" s="79">
        <f>J110</f>
        <v>0</v>
      </c>
      <c r="K109" s="120" t="str">
        <f>K110</f>
        <v>0.00</v>
      </c>
    </row>
    <row r="110" spans="1:11" ht="12.75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55"/>
      <c r="I110" s="55"/>
      <c r="J110" s="55">
        <f>SUBTOTAL(9,G110:I110)</f>
        <v>0</v>
      </c>
      <c r="K110" s="110" t="str">
        <f>IFERROR(J110/$J$18*100,"0.00")</f>
        <v>0.00</v>
      </c>
    </row>
    <row r="111" spans="1:11" ht="12.75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85">
        <f>+G112+G114</f>
        <v>0</v>
      </c>
      <c r="H111" s="85">
        <f>+H112+H114</f>
        <v>0</v>
      </c>
      <c r="I111" s="85">
        <f>+I112+I114</f>
        <v>0</v>
      </c>
      <c r="J111" s="85">
        <f>+J112+J114</f>
        <v>0</v>
      </c>
      <c r="K111" s="119">
        <f>+K112+K114</f>
        <v>0</v>
      </c>
    </row>
    <row r="112" spans="1:11" ht="12.75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79">
        <f>G113</f>
        <v>0</v>
      </c>
      <c r="H112" s="79">
        <f>H113</f>
        <v>0</v>
      </c>
      <c r="I112" s="79">
        <f>I113</f>
        <v>0</v>
      </c>
      <c r="J112" s="79">
        <f>J113</f>
        <v>0</v>
      </c>
      <c r="K112" s="120" t="str">
        <f>K113</f>
        <v>0.00</v>
      </c>
    </row>
    <row r="113" spans="1:11" ht="12.75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>
        <f>SUBTOTAL(9,G113:I113)</f>
        <v>0</v>
      </c>
      <c r="K113" s="110" t="str">
        <f>IFERROR(J113/$J$18*100,"0.00")</f>
        <v>0.00</v>
      </c>
    </row>
    <row r="114" spans="1:11" ht="12.75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 t="str">
        <f>K115</f>
        <v>0.00</v>
      </c>
    </row>
    <row r="115" spans="1:11" ht="12.75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>
        <f>SUBTOTAL(9,G115:I115)</f>
        <v>0</v>
      </c>
      <c r="K115" s="110" t="str">
        <f>IFERROR(J115/$J$18*100,"0.00")</f>
        <v>0.00</v>
      </c>
    </row>
    <row r="116" spans="1:11" ht="12.75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85">
        <f>+G117+G119+G121+G123</f>
        <v>0</v>
      </c>
      <c r="H116" s="85">
        <f>+H117+H119+H121+H123</f>
        <v>0</v>
      </c>
      <c r="I116" s="85">
        <f>+I117+I119+I121+I123</f>
        <v>0</v>
      </c>
      <c r="J116" s="85">
        <f>+J117+J119+J121+J123</f>
        <v>0</v>
      </c>
      <c r="K116" s="119">
        <f>+K117+K119+K121+K123</f>
        <v>0</v>
      </c>
    </row>
    <row r="117" spans="1:11" ht="12.75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79">
        <f>G118</f>
        <v>0</v>
      </c>
      <c r="H117" s="79">
        <f>H118</f>
        <v>0</v>
      </c>
      <c r="I117" s="79">
        <f>I118</f>
        <v>0</v>
      </c>
      <c r="J117" s="79">
        <f>J118</f>
        <v>0</v>
      </c>
      <c r="K117" s="120" t="str">
        <f>K118</f>
        <v>0.00</v>
      </c>
    </row>
    <row r="118" spans="1:11" ht="12.75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>
        <f>SUBTOTAL(9,G118:I118)</f>
        <v>0</v>
      </c>
      <c r="K118" s="110" t="str">
        <f>IFERROR(J118/$J$18*100,"0.00")</f>
        <v>0.00</v>
      </c>
    </row>
    <row r="119" spans="1:11" ht="12.75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79">
        <f>G120</f>
        <v>0</v>
      </c>
      <c r="H119" s="79">
        <f>H120</f>
        <v>0</v>
      </c>
      <c r="I119" s="79">
        <f>I120</f>
        <v>0</v>
      </c>
      <c r="J119" s="79">
        <f>J120</f>
        <v>0</v>
      </c>
      <c r="K119" s="120" t="str">
        <f>K120</f>
        <v>0.00</v>
      </c>
    </row>
    <row r="120" spans="1:11" ht="12.75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>
        <f>SUBTOTAL(9,G120:I120)</f>
        <v>0</v>
      </c>
      <c r="K120" s="110" t="str">
        <f>IFERROR(J120/$J$18*100,"0.00")</f>
        <v>0.00</v>
      </c>
    </row>
    <row r="121" spans="1:11" ht="12.75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 t="str">
        <f>K122</f>
        <v>0.00</v>
      </c>
    </row>
    <row r="122" spans="1:11" ht="12.75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>
        <f>SUBTOTAL(9,G122:I122)</f>
        <v>0</v>
      </c>
      <c r="K122" s="110" t="str">
        <f>IFERROR(J122/$J$18*100,"0.00")</f>
        <v>0.00</v>
      </c>
    </row>
    <row r="123" spans="1:11" ht="12.75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 t="str">
        <f>K124</f>
        <v>0.00</v>
      </c>
    </row>
    <row r="124" spans="1:11" ht="12.75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>
        <f>SUBTOTAL(9,G124:I124)</f>
        <v>0</v>
      </c>
      <c r="K124" s="110" t="str">
        <f>IFERROR(J124/$J$18*100,"0.00")</f>
        <v>0.00</v>
      </c>
    </row>
    <row r="125" spans="1:11" ht="12.75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85">
        <f>+G126+G128+G130+G136+G138+G140+G142+G144</f>
        <v>0</v>
      </c>
      <c r="H125" s="85">
        <f>+H126+H128+H130+H136+H138+H140+H142+H144</f>
        <v>0</v>
      </c>
      <c r="I125" s="85">
        <f>+I126+I128+I130+I136+I138+I140+I142+I144</f>
        <v>0</v>
      </c>
      <c r="J125" s="85">
        <f>+J126+J128+J130+J136+J138+J140+J142+J144</f>
        <v>0</v>
      </c>
      <c r="K125" s="119">
        <f>+K126+K128+K130+K136+K138+K140+K142+K144</f>
        <v>0</v>
      </c>
    </row>
    <row r="126" spans="1:11" ht="12.75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 t="str">
        <f>K127</f>
        <v>0.00</v>
      </c>
    </row>
    <row r="127" spans="1:11" ht="12.75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>
        <f>SUBTOTAL(9,G127:I127)</f>
        <v>0</v>
      </c>
      <c r="K127" s="110" t="str">
        <f>IFERROR(J127/$J$18*100,"0.00")</f>
        <v>0.00</v>
      </c>
    </row>
    <row r="128" spans="1:11" ht="12.75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 t="str">
        <f>K129</f>
        <v>0.00</v>
      </c>
    </row>
    <row r="129" spans="1:11" ht="12.75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>
        <f>SUBTOTAL(9,G129:I129)</f>
        <v>0</v>
      </c>
      <c r="K129" s="110" t="str">
        <f>IFERROR(J129/$J$18*100,"0.00")</f>
        <v>0.00</v>
      </c>
    </row>
    <row r="130" spans="1:11" ht="12.75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79">
        <f>SUM(G131:G135)</f>
        <v>0</v>
      </c>
      <c r="H130" s="79">
        <f>SUM(H131:H135)</f>
        <v>0</v>
      </c>
      <c r="I130" s="79">
        <f>SUM(I131:I135)</f>
        <v>0</v>
      </c>
      <c r="J130" s="79">
        <f>SUM(J131:J135)</f>
        <v>0</v>
      </c>
      <c r="K130" s="120">
        <f>SUM(K131:K135)</f>
        <v>0</v>
      </c>
    </row>
    <row r="131" spans="1:11" ht="12.75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>
        <f>SUBTOTAL(9,G131:I131)</f>
        <v>0</v>
      </c>
      <c r="K131" s="110" t="str">
        <f>IFERROR(J131/$J$18*100,"0.00")</f>
        <v>0.00</v>
      </c>
    </row>
    <row r="132" spans="1:11" ht="12.75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>
        <f>SUBTOTAL(9,G132:I132)</f>
        <v>0</v>
      </c>
      <c r="K132" s="110" t="str">
        <f>IFERROR(J132/$J$18*100,"0.00")</f>
        <v>0.00</v>
      </c>
    </row>
    <row r="133" spans="1:11" ht="12.75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>
        <f>SUBTOTAL(9,G133:I133)</f>
        <v>0</v>
      </c>
      <c r="K133" s="110" t="str">
        <f>IFERROR(J133/$J$18*100,"0.00")</f>
        <v>0.00</v>
      </c>
    </row>
    <row r="134" spans="1:11" ht="12.75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>
        <f>SUBTOTAL(9,G134:I134)</f>
        <v>0</v>
      </c>
      <c r="K134" s="110" t="str">
        <f>IFERROR(J134/$J$18*100,"0.00")</f>
        <v>0.00</v>
      </c>
    </row>
    <row r="135" spans="1:11" ht="12.75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>
        <f>SUBTOTAL(9,G135:I135)</f>
        <v>0</v>
      </c>
      <c r="K135" s="110" t="str">
        <f>IFERROR(J135/$J$18*100,"0.00")</f>
        <v>0.00</v>
      </c>
    </row>
    <row r="136" spans="1:11" ht="12.75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79">
        <f>G137</f>
        <v>0</v>
      </c>
      <c r="H136" s="79">
        <f>H137</f>
        <v>0</v>
      </c>
      <c r="I136" s="79">
        <f>I137</f>
        <v>0</v>
      </c>
      <c r="J136" s="79">
        <f>J137</f>
        <v>0</v>
      </c>
      <c r="K136" s="120" t="str">
        <f>K137</f>
        <v>0.00</v>
      </c>
    </row>
    <row r="137" spans="1:11" ht="12.75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>
        <f>SUBTOTAL(9,G137:I137)</f>
        <v>0</v>
      </c>
      <c r="K137" s="110" t="str">
        <f>IFERROR(J137/$J$18*100,"0.00")</f>
        <v>0.00</v>
      </c>
    </row>
    <row r="138" spans="1:11" ht="12.75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 t="str">
        <f>+K139</f>
        <v>0.00</v>
      </c>
    </row>
    <row r="139" spans="1:11" ht="12.75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>
        <f>SUBTOTAL(9,G139:I139)</f>
        <v>0</v>
      </c>
      <c r="K139" s="110" t="str">
        <f>IFERROR(J139/$J$18*100,"0.00")</f>
        <v>0.00</v>
      </c>
    </row>
    <row r="140" spans="1:11" ht="12.75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 t="str">
        <f>K141</f>
        <v>0.00</v>
      </c>
    </row>
    <row r="141" spans="1:11" ht="12.75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>
        <f>SUBTOTAL(9,G141:I141)</f>
        <v>0</v>
      </c>
      <c r="K141" s="110" t="str">
        <f>IFERROR(J141/$J$18*100,"0.00")</f>
        <v>0.00</v>
      </c>
    </row>
    <row r="142" spans="1:11" ht="12.75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 t="str">
        <f>+K143</f>
        <v>0.00</v>
      </c>
    </row>
    <row r="143" spans="1:11" ht="12.75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>
        <f>SUBTOTAL(9,G143:I143)</f>
        <v>0</v>
      </c>
      <c r="K143" s="110" t="str">
        <f>IFERROR(J143/$J$18*100,"0.00")</f>
        <v>0.00</v>
      </c>
    </row>
    <row r="144" spans="1:11" ht="12.75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79">
        <f>G145</f>
        <v>0</v>
      </c>
      <c r="H144" s="79">
        <f>H145</f>
        <v>0</v>
      </c>
      <c r="I144" s="79">
        <f>I145</f>
        <v>0</v>
      </c>
      <c r="J144" s="79">
        <f>J145</f>
        <v>0</v>
      </c>
      <c r="K144" s="120" t="str">
        <f>K145</f>
        <v>0.00</v>
      </c>
    </row>
    <row r="145" spans="1:11" ht="12.75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>
        <f>SUBTOTAL(9,G145:I145)</f>
        <v>0</v>
      </c>
      <c r="K145" s="110" t="str">
        <f>IFERROR(J145/$J$18*100,"0.00")</f>
        <v>0.00</v>
      </c>
    </row>
    <row r="146" spans="1:11" ht="12.75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85">
        <f>+G147+G149+G151+G153+G155+G157+G159+G161+G163</f>
        <v>0</v>
      </c>
      <c r="H146" s="85">
        <f>+H147+H149+H151+H153+H155+H157+H159+H161+H163</f>
        <v>0</v>
      </c>
      <c r="I146" s="85">
        <f>+I147+I149+I151+I153+I155+I157+I159+I161+I163</f>
        <v>0</v>
      </c>
      <c r="J146" s="85">
        <f>+J147+J149+J151+J153+J155+J157+J159+J161+J163</f>
        <v>0</v>
      </c>
      <c r="K146" s="119">
        <f>+K147+K149+K151+K153+K155+K157+K159+K161+K163</f>
        <v>0</v>
      </c>
    </row>
    <row r="147" spans="1:11" ht="12.75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79">
        <f>G148</f>
        <v>0</v>
      </c>
      <c r="H147" s="79">
        <f>H148</f>
        <v>0</v>
      </c>
      <c r="I147" s="79">
        <f>I148</f>
        <v>0</v>
      </c>
      <c r="J147" s="79">
        <f>J148</f>
        <v>0</v>
      </c>
      <c r="K147" s="120" t="str">
        <f>K148</f>
        <v>0.00</v>
      </c>
    </row>
    <row r="148" spans="1:11" ht="12.75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>
        <f>SUBTOTAL(9,G148:I148)</f>
        <v>0</v>
      </c>
      <c r="K148" s="110" t="str">
        <f>IFERROR(J148/$J$18*100,"0.00")</f>
        <v>0.00</v>
      </c>
    </row>
    <row r="149" spans="1:11" ht="12.75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79">
        <f>G150</f>
        <v>0</v>
      </c>
      <c r="H149" s="79">
        <f>H150</f>
        <v>0</v>
      </c>
      <c r="I149" s="79">
        <f>I150</f>
        <v>0</v>
      </c>
      <c r="J149" s="79">
        <f>J150</f>
        <v>0</v>
      </c>
      <c r="K149" s="120" t="str">
        <f>K150</f>
        <v>0.00</v>
      </c>
    </row>
    <row r="150" spans="1:11" ht="12.75">
      <c r="A150" s="62">
        <v>2</v>
      </c>
      <c r="B150" s="57">
        <v>2</v>
      </c>
      <c r="C150" s="57">
        <v>6</v>
      </c>
      <c r="D150" s="57">
        <v>2</v>
      </c>
      <c r="E150" s="57" t="s">
        <v>309</v>
      </c>
      <c r="F150" s="63" t="s">
        <v>145</v>
      </c>
      <c r="G150" s="55"/>
      <c r="H150" s="55"/>
      <c r="I150" s="55"/>
      <c r="J150" s="55">
        <f>SUBTOTAL(9,G150:I150)</f>
        <v>0</v>
      </c>
      <c r="K150" s="110" t="str">
        <f>IFERROR(J150/$J$18*100,"0.00")</f>
        <v>0.00</v>
      </c>
    </row>
    <row r="151" spans="1:11" ht="12.75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 t="str">
        <f>K152</f>
        <v>0.00</v>
      </c>
    </row>
    <row r="152" spans="1:11" ht="12.75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>
        <f>SUBTOTAL(9,G152:I152)</f>
        <v>0</v>
      </c>
      <c r="K152" s="110" t="str">
        <f>IFERROR(J152/$J$18*100,"0.00")</f>
        <v>0.00</v>
      </c>
    </row>
    <row r="153" spans="1:11" ht="12.75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 t="str">
        <f>K154</f>
        <v>0.00</v>
      </c>
    </row>
    <row r="154" spans="1:11" ht="12.75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>
        <f>SUBTOTAL(9,G154:I154)</f>
        <v>0</v>
      </c>
      <c r="K154" s="110" t="str">
        <f>IFERROR(J154/$J$18*100,"0.00")</f>
        <v>0.00</v>
      </c>
    </row>
    <row r="155" spans="1:11" ht="12.75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 t="str">
        <f>+K156</f>
        <v>0.00</v>
      </c>
    </row>
    <row r="156" spans="1:11" ht="12.75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>
        <f>SUBTOTAL(9,G156:I156)</f>
        <v>0</v>
      </c>
      <c r="K156" s="110" t="str">
        <f>IFERROR(J156/$J$18*100,"0.00")</f>
        <v>0.00</v>
      </c>
    </row>
    <row r="157" spans="1:11" ht="12.75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 t="str">
        <f>+K158</f>
        <v>0.00</v>
      </c>
    </row>
    <row r="158" spans="1:11" ht="12.75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>
        <f>SUBTOTAL(9,G158:I158)</f>
        <v>0</v>
      </c>
      <c r="K158" s="110" t="str">
        <f>IFERROR(J158/$J$18*100,"0.00")</f>
        <v>0.00</v>
      </c>
    </row>
    <row r="159" spans="1:11" ht="12.75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 t="str">
        <f>+K160</f>
        <v>0.00</v>
      </c>
    </row>
    <row r="160" spans="1:11" ht="12.75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>
        <f>SUBTOTAL(9,G160:I160)</f>
        <v>0</v>
      </c>
      <c r="K160" s="110" t="str">
        <f>IFERROR(J160/$J$18*100,"0.00")</f>
        <v>0.00</v>
      </c>
    </row>
    <row r="161" spans="1:11" ht="12.75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71">
        <f>+G162</f>
        <v>0</v>
      </c>
      <c r="H161" s="71">
        <f>+H162</f>
        <v>0</v>
      </c>
      <c r="I161" s="71">
        <f>+I162</f>
        <v>0</v>
      </c>
      <c r="J161" s="71">
        <f>+J162</f>
        <v>0</v>
      </c>
      <c r="K161" s="121" t="str">
        <f>+K162</f>
        <v>0.00</v>
      </c>
    </row>
    <row r="162" spans="1:11" ht="12.75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>
        <f>SUBTOTAL(9,G162:I162)</f>
        <v>0</v>
      </c>
      <c r="K162" s="110" t="str">
        <f>IFERROR(J162/$J$18*100,"0.00")</f>
        <v>0.00</v>
      </c>
    </row>
    <row r="163" spans="1:11" ht="12.75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 t="str">
        <f>+K164</f>
        <v>0.00</v>
      </c>
    </row>
    <row r="164" spans="1:11" ht="12.75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>
        <f>SUBTOTAL(9,G164:I164)</f>
        <v>0</v>
      </c>
      <c r="K164" s="110" t="str">
        <f>IFERROR(J164/$J$18*100,"0.00")</f>
        <v>0.00</v>
      </c>
    </row>
    <row r="165" spans="1:11" ht="12.75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85">
        <f>+G166+G174+G181</f>
        <v>0</v>
      </c>
      <c r="H165" s="85">
        <f>+H166+H174+H181</f>
        <v>0</v>
      </c>
      <c r="I165" s="85">
        <f>+I166+I174+I181</f>
        <v>0</v>
      </c>
      <c r="J165" s="85">
        <f>+J166+J174+J181</f>
        <v>0</v>
      </c>
      <c r="K165" s="119">
        <f>+K166+K174+K181</f>
        <v>0</v>
      </c>
    </row>
    <row r="166" spans="1:11" ht="12.75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79">
        <f>SUM(G167:G173)</f>
        <v>0</v>
      </c>
      <c r="H166" s="79">
        <f>SUM(H167:H173)</f>
        <v>0</v>
      </c>
      <c r="I166" s="79">
        <f>SUM(I167:I173)</f>
        <v>0</v>
      </c>
      <c r="J166" s="79">
        <f>SUM(J167:J173)</f>
        <v>0</v>
      </c>
      <c r="K166" s="120">
        <f>SUM(K167:K173)</f>
        <v>0</v>
      </c>
    </row>
    <row r="167" spans="1:11" ht="12.75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>
        <f t="shared" ref="J167:J173" si="6">SUBTOTAL(9,G167:I167)</f>
        <v>0</v>
      </c>
      <c r="K167" s="110" t="str">
        <f t="shared" ref="K167:K173" si="7">IFERROR(J167/$J$18*100,"0.00")</f>
        <v>0.00</v>
      </c>
    </row>
    <row r="168" spans="1:11" ht="12.75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>
        <f t="shared" si="6"/>
        <v>0</v>
      </c>
      <c r="K168" s="110" t="str">
        <f t="shared" si="7"/>
        <v>0.00</v>
      </c>
    </row>
    <row r="169" spans="1:11" ht="12.75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>
        <f t="shared" si="6"/>
        <v>0</v>
      </c>
      <c r="K169" s="110" t="str">
        <f t="shared" si="7"/>
        <v>0.00</v>
      </c>
    </row>
    <row r="170" spans="1:11" ht="12.75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>
        <f t="shared" si="6"/>
        <v>0</v>
      </c>
      <c r="K170" s="110" t="str">
        <f t="shared" si="7"/>
        <v>0.00</v>
      </c>
    </row>
    <row r="171" spans="1:11" ht="12.75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>
        <f t="shared" si="6"/>
        <v>0</v>
      </c>
      <c r="K171" s="110" t="str">
        <f t="shared" si="7"/>
        <v>0.00</v>
      </c>
    </row>
    <row r="172" spans="1:11" ht="12.75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>
        <f t="shared" si="6"/>
        <v>0</v>
      </c>
      <c r="K172" s="110" t="str">
        <f t="shared" si="7"/>
        <v>0.00</v>
      </c>
    </row>
    <row r="173" spans="1:11" ht="12.75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>
        <f t="shared" si="6"/>
        <v>0</v>
      </c>
      <c r="K173" s="110" t="str">
        <f t="shared" si="7"/>
        <v>0.00</v>
      </c>
    </row>
    <row r="174" spans="1:11" ht="12.75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79">
        <f>SUM(G175:G180)</f>
        <v>0</v>
      </c>
      <c r="H174" s="79">
        <f>SUM(H175:H180)</f>
        <v>0</v>
      </c>
      <c r="I174" s="79">
        <f>SUM(I175:I180)</f>
        <v>0</v>
      </c>
      <c r="J174" s="79">
        <f>SUM(J175:J180)</f>
        <v>0</v>
      </c>
      <c r="K174" s="120">
        <f>SUM(K175:K180)</f>
        <v>0</v>
      </c>
    </row>
    <row r="175" spans="1:11" ht="12.75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/>
      <c r="I175" s="55"/>
      <c r="J175" s="55">
        <f t="shared" ref="J175:J180" si="8">SUBTOTAL(9,G175:I175)</f>
        <v>0</v>
      </c>
      <c r="K175" s="110" t="str">
        <f t="shared" ref="K175:K180" si="9">IFERROR(J175/$J$18*100,"0.00")</f>
        <v>0.00</v>
      </c>
    </row>
    <row r="176" spans="1:11" ht="12.75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>
        <f t="shared" si="8"/>
        <v>0</v>
      </c>
      <c r="K176" s="110" t="str">
        <f t="shared" si="9"/>
        <v>0.00</v>
      </c>
    </row>
    <row r="177" spans="1:11" ht="12.75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>
        <f t="shared" si="8"/>
        <v>0</v>
      </c>
      <c r="K177" s="110" t="str">
        <f t="shared" si="9"/>
        <v>0.00</v>
      </c>
    </row>
    <row r="178" spans="1:11" ht="12.75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/>
      <c r="I178" s="55"/>
      <c r="J178" s="55">
        <f t="shared" si="8"/>
        <v>0</v>
      </c>
      <c r="K178" s="110" t="str">
        <f t="shared" si="9"/>
        <v>0.00</v>
      </c>
    </row>
    <row r="179" spans="1:11" ht="12.75">
      <c r="A179" s="111">
        <v>2</v>
      </c>
      <c r="B179" s="112">
        <v>2</v>
      </c>
      <c r="C179" s="112">
        <v>7</v>
      </c>
      <c r="D179" s="112">
        <v>2</v>
      </c>
      <c r="E179" s="112" t="s">
        <v>316</v>
      </c>
      <c r="F179" s="135" t="s">
        <v>317</v>
      </c>
      <c r="G179" s="115"/>
      <c r="H179" s="115"/>
      <c r="I179" s="115"/>
      <c r="J179" s="115">
        <f t="shared" si="8"/>
        <v>0</v>
      </c>
      <c r="K179" s="116" t="str">
        <f t="shared" si="9"/>
        <v>0.00</v>
      </c>
    </row>
    <row r="180" spans="1:11" ht="12.75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>
        <f t="shared" si="8"/>
        <v>0</v>
      </c>
      <c r="K180" s="110" t="str">
        <f t="shared" si="9"/>
        <v>0.00</v>
      </c>
    </row>
    <row r="181" spans="1:11" ht="12.75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 t="str">
        <f>K182</f>
        <v>0.00</v>
      </c>
    </row>
    <row r="182" spans="1:11" ht="12.75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>
        <f>SUBTOTAL(9,G182:I182)</f>
        <v>0</v>
      </c>
      <c r="K182" s="110" t="str">
        <f>IFERROR(J182/$J$18*100,"0.00")</f>
        <v>0.00</v>
      </c>
    </row>
    <row r="183" spans="1:11" ht="12.75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85">
        <f>+G184+G186+G188+G190+G192+G196+G201+G208+G212</f>
        <v>0</v>
      </c>
      <c r="H183" s="85">
        <f>+H184+H186+H188+H190+H192+H196+H201+H208+H212</f>
        <v>0</v>
      </c>
      <c r="I183" s="85">
        <f>+I184+I186+I188+I190+I192+I196+I201+I208+I212</f>
        <v>0</v>
      </c>
      <c r="J183" s="85">
        <f>+J184+J186+J188+J190+J192+J196+J201+J208+J212</f>
        <v>0</v>
      </c>
      <c r="K183" s="119">
        <f>+K184+K186+K188+K190+K192+K196+K201+K208+K212</f>
        <v>0</v>
      </c>
    </row>
    <row r="184" spans="1:11" ht="12.75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79">
        <f>G185</f>
        <v>0</v>
      </c>
      <c r="H184" s="79">
        <f>H185</f>
        <v>0</v>
      </c>
      <c r="I184" s="79">
        <f>I185</f>
        <v>0</v>
      </c>
      <c r="J184" s="79">
        <f>J185</f>
        <v>0</v>
      </c>
      <c r="K184" s="120" t="str">
        <f>K185</f>
        <v>0.00</v>
      </c>
    </row>
    <row r="185" spans="1:11" ht="12.75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>
        <f>SUBTOTAL(9,G185:I185)</f>
        <v>0</v>
      </c>
      <c r="K185" s="110" t="str">
        <f>IFERROR(J185/$J$18*100,"0.00")</f>
        <v>0.00</v>
      </c>
    </row>
    <row r="186" spans="1:11" ht="12.75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79">
        <f>G187</f>
        <v>0</v>
      </c>
      <c r="H186" s="79">
        <f>H187</f>
        <v>0</v>
      </c>
      <c r="I186" s="79">
        <f>I187</f>
        <v>0</v>
      </c>
      <c r="J186" s="79">
        <f>J187</f>
        <v>0</v>
      </c>
      <c r="K186" s="120" t="str">
        <f>K187</f>
        <v>0.00</v>
      </c>
    </row>
    <row r="187" spans="1:11" ht="12.75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>
        <f>SUBTOTAL(9,G187:I187)</f>
        <v>0</v>
      </c>
      <c r="K187" s="110" t="str">
        <f>IFERROR(J187/$J$18*100,"0.00")</f>
        <v>0.00</v>
      </c>
    </row>
    <row r="188" spans="1:11" ht="12.75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 t="str">
        <f>K189</f>
        <v>0.00</v>
      </c>
    </row>
    <row r="189" spans="1:11" ht="12.75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>
        <f>SUBTOTAL(9,G189:I189)</f>
        <v>0</v>
      </c>
      <c r="K189" s="110" t="str">
        <f>IFERROR(J189/$J$18*100,"0.00")</f>
        <v>0.00</v>
      </c>
    </row>
    <row r="190" spans="1:11" ht="12.75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79">
        <f>G191</f>
        <v>0</v>
      </c>
      <c r="H190" s="79">
        <f>H191</f>
        <v>0</v>
      </c>
      <c r="I190" s="79">
        <f>I191</f>
        <v>0</v>
      </c>
      <c r="J190" s="79">
        <f>J191</f>
        <v>0</v>
      </c>
      <c r="K190" s="120" t="str">
        <f>K191</f>
        <v>0.00</v>
      </c>
    </row>
    <row r="191" spans="1:11" ht="12.75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/>
      <c r="J191" s="55">
        <f>SUBTOTAL(9,G191:I191)</f>
        <v>0</v>
      </c>
      <c r="K191" s="110" t="str">
        <f>IFERROR(J191/$J$18*100,"0.00")</f>
        <v>0.00</v>
      </c>
    </row>
    <row r="192" spans="1:11" ht="12.75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79">
        <f>SUM(G193:G195)</f>
        <v>0</v>
      </c>
      <c r="H192" s="79">
        <f>SUM(H193:H195)</f>
        <v>0</v>
      </c>
      <c r="I192" s="79">
        <f>SUM(I193:I195)</f>
        <v>0</v>
      </c>
      <c r="J192" s="79">
        <f>SUM(J193:J195)</f>
        <v>0</v>
      </c>
      <c r="K192" s="120">
        <f>SUM(K193:K195)</f>
        <v>0</v>
      </c>
    </row>
    <row r="193" spans="1:11" ht="12.75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/>
      <c r="I193" s="55"/>
      <c r="J193" s="55">
        <f>SUBTOTAL(9,G193:I193)</f>
        <v>0</v>
      </c>
      <c r="K193" s="110" t="str">
        <f>IFERROR(J193/$J$18*100,"0.00")</f>
        <v>0.00</v>
      </c>
    </row>
    <row r="194" spans="1:11" ht="12.75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>
        <f>SUBTOTAL(9,G194:I194)</f>
        <v>0</v>
      </c>
      <c r="K194" s="110" t="str">
        <f>IFERROR(J194/$J$18*100,"0.00")</f>
        <v>0.00</v>
      </c>
    </row>
    <row r="195" spans="1:11" ht="12.75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/>
      <c r="I195" s="55"/>
      <c r="J195" s="55">
        <f>SUBTOTAL(9,G195:I195)</f>
        <v>0</v>
      </c>
      <c r="K195" s="110" t="str">
        <f>IFERROR(J195/$J$18*100,"0.00")</f>
        <v>0.00</v>
      </c>
    </row>
    <row r="196" spans="1:11" ht="12.75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79">
        <f>SUM(G197:G200)</f>
        <v>0</v>
      </c>
      <c r="H196" s="79">
        <f>SUM(H197:H200)</f>
        <v>0</v>
      </c>
      <c r="I196" s="79">
        <f>SUM(I197:I200)</f>
        <v>0</v>
      </c>
      <c r="J196" s="79">
        <f>SUM(J197:J200)</f>
        <v>0</v>
      </c>
      <c r="K196" s="120">
        <f>SUM(K197:K200)</f>
        <v>0</v>
      </c>
    </row>
    <row r="197" spans="1:11" ht="12.75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>
        <f>SUBTOTAL(9,G197:I197)</f>
        <v>0</v>
      </c>
      <c r="K197" s="110" t="str">
        <f>IFERROR(J197/$J$18*100,"0.00")</f>
        <v>0.00</v>
      </c>
    </row>
    <row r="198" spans="1:11" ht="12.75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/>
      <c r="I198" s="55"/>
      <c r="J198" s="55">
        <f>SUBTOTAL(9,G198:I198)</f>
        <v>0</v>
      </c>
      <c r="K198" s="110" t="str">
        <f>IFERROR(J198/$J$18*100,"0.00")</f>
        <v>0.00</v>
      </c>
    </row>
    <row r="199" spans="1:11" ht="12.75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>
        <f>SUBTOTAL(9,G199:I199)</f>
        <v>0</v>
      </c>
      <c r="K199" s="110" t="str">
        <f>IFERROR(J199/$J$18*100,"0.00")</f>
        <v>0.00</v>
      </c>
    </row>
    <row r="200" spans="1:11" ht="12.75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>
        <f>SUBTOTAL(9,G200:I200)</f>
        <v>0</v>
      </c>
      <c r="K200" s="110" t="str">
        <f>IFERROR(J200/$J$18*100,"0.00")</f>
        <v>0.00</v>
      </c>
    </row>
    <row r="201" spans="1:11" ht="12.75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79">
        <f>SUM(G202:G207)</f>
        <v>0</v>
      </c>
      <c r="H201" s="79">
        <f>SUM(H202:H207)</f>
        <v>0</v>
      </c>
      <c r="I201" s="79">
        <f>SUM(I202:I207)</f>
        <v>0</v>
      </c>
      <c r="J201" s="79">
        <f>SUM(J202:J207)</f>
        <v>0</v>
      </c>
      <c r="K201" s="120">
        <f>SUM(K202:K207)</f>
        <v>0</v>
      </c>
    </row>
    <row r="202" spans="1:11" ht="12.75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>
        <f t="shared" ref="J202:J207" si="10">SUBTOTAL(9,G202:I202)</f>
        <v>0</v>
      </c>
      <c r="K202" s="110" t="str">
        <f t="shared" ref="K202:K207" si="11">IFERROR(J202/$J$18*100,"0.00")</f>
        <v>0.00</v>
      </c>
    </row>
    <row r="203" spans="1:11" ht="12.75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>
        <f t="shared" si="10"/>
        <v>0</v>
      </c>
      <c r="K203" s="110" t="str">
        <f t="shared" si="11"/>
        <v>0.00</v>
      </c>
    </row>
    <row r="204" spans="1:11" ht="12.75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>
        <f t="shared" si="10"/>
        <v>0</v>
      </c>
      <c r="K204" s="110" t="str">
        <f t="shared" si="11"/>
        <v>0.00</v>
      </c>
    </row>
    <row r="205" spans="1:11" ht="12.75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>
        <f t="shared" si="10"/>
        <v>0</v>
      </c>
      <c r="K205" s="110" t="str">
        <f t="shared" si="11"/>
        <v>0.00</v>
      </c>
    </row>
    <row r="206" spans="1:11" ht="12.75">
      <c r="A206" s="56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>
        <f t="shared" si="10"/>
        <v>0</v>
      </c>
      <c r="K206" s="110" t="str">
        <f t="shared" si="11"/>
        <v>0.00</v>
      </c>
    </row>
    <row r="207" spans="1:11" ht="12.75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>
        <f t="shared" si="10"/>
        <v>0</v>
      </c>
      <c r="K207" s="110" t="str">
        <f t="shared" si="11"/>
        <v>0.00</v>
      </c>
    </row>
    <row r="208" spans="1:11" ht="12.75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79">
        <f>SUM(G209:G211)</f>
        <v>0</v>
      </c>
      <c r="H208" s="79">
        <f>SUM(H209:H211)</f>
        <v>0</v>
      </c>
      <c r="I208" s="79">
        <f>SUM(I209:I211)</f>
        <v>0</v>
      </c>
      <c r="J208" s="79">
        <f>SUM(J209:J211)</f>
        <v>0</v>
      </c>
      <c r="K208" s="120">
        <f>SUM(K209:K211)</f>
        <v>0</v>
      </c>
    </row>
    <row r="209" spans="1:11" ht="12.75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>
        <f>SUBTOTAL(9,G209:I209)</f>
        <v>0</v>
      </c>
      <c r="K209" s="110" t="str">
        <f>IFERROR(J209/$J$18*100,"0.00")</f>
        <v>0.00</v>
      </c>
    </row>
    <row r="210" spans="1:11" ht="12.75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>
        <f>SUBTOTAL(9,G210:I210)</f>
        <v>0</v>
      </c>
      <c r="K210" s="110" t="str">
        <f>IFERROR(J210/$J$18*100,"0.00")</f>
        <v>0.00</v>
      </c>
    </row>
    <row r="211" spans="1:11" ht="12.75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>
        <f>SUBTOTAL(9,G211:I211)</f>
        <v>0</v>
      </c>
      <c r="K211" s="110" t="str">
        <f>IFERROR(J211/$J$18*100,"0.00")</f>
        <v>0.00</v>
      </c>
    </row>
    <row r="212" spans="1:11" ht="12.75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>
        <f>SUBTOTAL(9,G213:I213)</f>
        <v>0</v>
      </c>
      <c r="K213" s="110" t="str">
        <f>IFERROR(J213/$J$18*100,"0.00")</f>
        <v>0.00</v>
      </c>
    </row>
    <row r="214" spans="1:11" ht="12.75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>
        <f>SUBTOTAL(9,G214:I214)</f>
        <v>0</v>
      </c>
      <c r="K214" s="110" t="str">
        <f>IFERROR(J214/$J$18*100,"0.00")</f>
        <v>0.00</v>
      </c>
    </row>
    <row r="215" spans="1:11" ht="12.75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>
        <f>SUBTOTAL(9,G215:I215)</f>
        <v>0</v>
      </c>
      <c r="K215" s="110" t="str">
        <f>IFERROR(J215/$J$18*100,"0.00")</f>
        <v>0.00</v>
      </c>
    </row>
    <row r="216" spans="1:11" ht="12.75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>
        <f>SUBTOTAL(9,G216:I216)</f>
        <v>0</v>
      </c>
      <c r="K216" s="110" t="str">
        <f>IFERROR(J216/$J$18*100,"0.00")</f>
        <v>0.00</v>
      </c>
    </row>
    <row r="217" spans="1:11" ht="12.75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>
        <f>SUBTOTAL(9,G217:I217)</f>
        <v>0</v>
      </c>
      <c r="K217" s="110" t="str">
        <f>IFERROR(J217/$J$18*100,"0.00")</f>
        <v>0.00</v>
      </c>
    </row>
    <row r="218" spans="1:11" ht="12.75">
      <c r="A218" s="88">
        <v>2</v>
      </c>
      <c r="B218" s="89">
        <v>3</v>
      </c>
      <c r="C218" s="90"/>
      <c r="D218" s="90"/>
      <c r="E218" s="90"/>
      <c r="F218" s="91" t="s">
        <v>35</v>
      </c>
      <c r="G218" s="92">
        <f>+G219+G231+G240+G253+G258+G269+G297+G313+G318</f>
        <v>0</v>
      </c>
      <c r="H218" s="92">
        <f>+H219+H231+H240+H253+H258+H269+H297+H313+H318</f>
        <v>0</v>
      </c>
      <c r="I218" s="92">
        <f>+I219+I231+I240+I253+I258+I269+I297+I313+I318</f>
        <v>0</v>
      </c>
      <c r="J218" s="92">
        <f>+J219+J231+J240+J253+J258+J269+J297+J313+J318</f>
        <v>0</v>
      </c>
      <c r="K218" s="118">
        <f>+K219+K231+K240+K253+K258+K269+K297+K313+K318</f>
        <v>0</v>
      </c>
    </row>
    <row r="219" spans="1:11" ht="12.75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85">
        <f>+G220+G223+G225+G229</f>
        <v>0</v>
      </c>
      <c r="H219" s="85">
        <f>+H220+H223+H225+H229</f>
        <v>0</v>
      </c>
      <c r="I219" s="85">
        <f>+I220+I223+I225+I229</f>
        <v>0</v>
      </c>
      <c r="J219" s="85">
        <f>+J220+J223+J225+J229</f>
        <v>0</v>
      </c>
      <c r="K219" s="119">
        <f>+K220+K223+K225+K229</f>
        <v>0</v>
      </c>
    </row>
    <row r="220" spans="1:11" ht="12.75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79">
        <f>SUM(G221:G221)</f>
        <v>0</v>
      </c>
      <c r="H220" s="79">
        <f>SUM(H221:H221)</f>
        <v>0</v>
      </c>
      <c r="I220" s="79">
        <f>SUM(I221:I221)</f>
        <v>0</v>
      </c>
      <c r="J220" s="79">
        <f>SUM(J221:J221)</f>
        <v>0</v>
      </c>
      <c r="K220" s="120">
        <f>SUM(K221:K221)</f>
        <v>0</v>
      </c>
    </row>
    <row r="221" spans="1:11" ht="12.75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/>
      <c r="I221" s="55"/>
      <c r="J221" s="55">
        <f>SUBTOTAL(9,G221:I221)</f>
        <v>0</v>
      </c>
      <c r="K221" s="110" t="str">
        <f>IFERROR(J221/$J$18*100,"0.00")</f>
        <v>0.00</v>
      </c>
    </row>
    <row r="222" spans="1:11" ht="12.75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55">
        <f>SUBTOTAL(9,G222:I222)</f>
        <v>0</v>
      </c>
      <c r="K222" s="110" t="str">
        <f>IFERROR(J222/$J$18*100,"0.00")</f>
        <v>0.00</v>
      </c>
    </row>
    <row r="223" spans="1:11" ht="12.75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 t="str">
        <f>+K224</f>
        <v>0.00</v>
      </c>
    </row>
    <row r="224" spans="1:11" ht="12.75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55">
        <f>SUBTOTAL(9,G224:I224)</f>
        <v>0</v>
      </c>
      <c r="K224" s="110" t="str">
        <f>IFERROR(J224/$J$18*100,"0.00")</f>
        <v>0.00</v>
      </c>
    </row>
    <row r="225" spans="1:11" ht="12.75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>
      <c r="A226" s="62">
        <v>2</v>
      </c>
      <c r="B226" s="57">
        <v>3</v>
      </c>
      <c r="C226" s="57">
        <v>1</v>
      </c>
      <c r="D226" s="57">
        <v>3</v>
      </c>
      <c r="E226" s="57" t="s">
        <v>309</v>
      </c>
      <c r="F226" s="54" t="s">
        <v>187</v>
      </c>
      <c r="G226" s="55"/>
      <c r="H226" s="55"/>
      <c r="I226" s="55"/>
      <c r="J226" s="55">
        <f>SUBTOTAL(9,G226:I226)</f>
        <v>0</v>
      </c>
      <c r="K226" s="110" t="str">
        <f>IFERROR(J226/$J$18*100,"0.00")</f>
        <v>0.00</v>
      </c>
    </row>
    <row r="227" spans="1:11" ht="12.75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>
        <f>SUBTOTAL(9,G227:I227)</f>
        <v>0</v>
      </c>
      <c r="K227" s="110" t="str">
        <f>IFERROR(J227/$J$18*100,"0.00")</f>
        <v>0.00</v>
      </c>
    </row>
    <row r="228" spans="1:11" ht="12.75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55">
        <f>SUBTOTAL(9,G228:I228)</f>
        <v>0</v>
      </c>
      <c r="K228" s="110" t="str">
        <f>IFERROR(J228/$J$18*100,"0.00")</f>
        <v>0.00</v>
      </c>
    </row>
    <row r="229" spans="1:11" ht="12.75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71">
        <f>+G230</f>
        <v>0</v>
      </c>
      <c r="H229" s="71">
        <f>+H230</f>
        <v>0</v>
      </c>
      <c r="I229" s="71">
        <f>+I230</f>
        <v>0</v>
      </c>
      <c r="J229" s="71">
        <f>+J230</f>
        <v>0</v>
      </c>
      <c r="K229" s="121" t="str">
        <f>+K230</f>
        <v>0.00</v>
      </c>
    </row>
    <row r="230" spans="1:11" ht="12.75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55">
        <f>SUBTOTAL(9,G230:I230)</f>
        <v>0</v>
      </c>
      <c r="K230" s="110" t="str">
        <f>IFERROR(J230/$J$18*100,"0.00")</f>
        <v>0.00</v>
      </c>
    </row>
    <row r="231" spans="1:11" ht="12.75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85">
        <f>+G232+G234+G236+G238</f>
        <v>0</v>
      </c>
      <c r="H231" s="85">
        <f>+H232+H234+H236+H238</f>
        <v>0</v>
      </c>
      <c r="I231" s="85">
        <f>+I232+I234+I236+I238</f>
        <v>0</v>
      </c>
      <c r="J231" s="85">
        <f>+J232+J234+J236+J238</f>
        <v>0</v>
      </c>
      <c r="K231" s="119">
        <f>+K232+K234+K236+K238</f>
        <v>0</v>
      </c>
    </row>
    <row r="232" spans="1:11" ht="12.75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71">
        <f>+G233</f>
        <v>0</v>
      </c>
      <c r="H232" s="71">
        <f>+H233</f>
        <v>0</v>
      </c>
      <c r="I232" s="71">
        <f>+I233</f>
        <v>0</v>
      </c>
      <c r="J232" s="71">
        <f>+J233</f>
        <v>0</v>
      </c>
      <c r="K232" s="121" t="str">
        <f>+K233</f>
        <v>0.00</v>
      </c>
    </row>
    <row r="233" spans="1:11" ht="12.75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/>
      <c r="I233" s="66"/>
      <c r="J233" s="55">
        <f>SUBTOTAL(9,G233:I233)</f>
        <v>0</v>
      </c>
      <c r="K233" s="110" t="str">
        <f>IFERROR(J233/$J$18*100,"0.00")</f>
        <v>0.00</v>
      </c>
    </row>
    <row r="234" spans="1:11" ht="12.75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71">
        <f>+G235</f>
        <v>0</v>
      </c>
      <c r="H234" s="71">
        <f>+H235</f>
        <v>0</v>
      </c>
      <c r="I234" s="71">
        <f>+I235</f>
        <v>0</v>
      </c>
      <c r="J234" s="71">
        <f>+J235</f>
        <v>0</v>
      </c>
      <c r="K234" s="121" t="str">
        <f>+K235</f>
        <v>0.00</v>
      </c>
    </row>
    <row r="235" spans="1:11" ht="12.75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55">
        <f>SUBTOTAL(9,G235:I235)</f>
        <v>0</v>
      </c>
      <c r="K235" s="110" t="str">
        <f>IFERROR(J235/$J$18*100,"0.00")</f>
        <v>0.00</v>
      </c>
    </row>
    <row r="236" spans="1:11" ht="12.75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71">
        <f>+G237</f>
        <v>0</v>
      </c>
      <c r="H236" s="71">
        <f>+H237</f>
        <v>0</v>
      </c>
      <c r="I236" s="71">
        <f>+I237</f>
        <v>0</v>
      </c>
      <c r="J236" s="71">
        <f>+J237</f>
        <v>0</v>
      </c>
      <c r="K236" s="121" t="str">
        <f>+K237</f>
        <v>0.00</v>
      </c>
    </row>
    <row r="237" spans="1:11" ht="12.75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55">
        <f>SUBTOTAL(9,G237:I237)</f>
        <v>0</v>
      </c>
      <c r="K237" s="110" t="str">
        <f>IFERROR(J237/$J$18*100,"0.00")</f>
        <v>0.00</v>
      </c>
    </row>
    <row r="238" spans="1:11" ht="12.75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71">
        <f>+G239</f>
        <v>0</v>
      </c>
      <c r="H238" s="71">
        <f>+H239</f>
        <v>0</v>
      </c>
      <c r="I238" s="71">
        <f>+I239</f>
        <v>0</v>
      </c>
      <c r="J238" s="71">
        <f>+J239</f>
        <v>0</v>
      </c>
      <c r="K238" s="121" t="str">
        <f>+K239</f>
        <v>0.00</v>
      </c>
    </row>
    <row r="239" spans="1:11" ht="12.75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55">
        <f>SUBTOTAL(9,G239:I239)</f>
        <v>0</v>
      </c>
      <c r="K239" s="110" t="str">
        <f>IFERROR(J239/$J$18*100,"0.00")</f>
        <v>0.00</v>
      </c>
    </row>
    <row r="240" spans="1:11" ht="12.75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85">
        <f>+G241+G243+G245+G247+G249+G251</f>
        <v>0</v>
      </c>
      <c r="H240" s="85">
        <f>+H241+H243+H245+H247+H249+H251</f>
        <v>0</v>
      </c>
      <c r="I240" s="85">
        <f>+I241+I243+I245+I247+I249+I251</f>
        <v>0</v>
      </c>
      <c r="J240" s="85">
        <f>+J241+J243+J245+J247+J249+J251</f>
        <v>0</v>
      </c>
      <c r="K240" s="119">
        <f>+K241+K243+K245+K247+K249+K251</f>
        <v>0</v>
      </c>
    </row>
    <row r="241" spans="1:11" ht="12.75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79">
        <f>G242</f>
        <v>0</v>
      </c>
      <c r="H241" s="79">
        <f>H242</f>
        <v>0</v>
      </c>
      <c r="I241" s="79">
        <f>I242</f>
        <v>0</v>
      </c>
      <c r="J241" s="79">
        <f>J242</f>
        <v>0</v>
      </c>
      <c r="K241" s="120" t="str">
        <f>K242</f>
        <v>0.00</v>
      </c>
    </row>
    <row r="242" spans="1:11" ht="12.75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/>
      <c r="I242" s="55"/>
      <c r="J242" s="55">
        <f>SUBTOTAL(9,G242:I242)</f>
        <v>0</v>
      </c>
      <c r="K242" s="110" t="str">
        <f>IFERROR(J242/$J$18*100,"0.00")</f>
        <v>0.00</v>
      </c>
    </row>
    <row r="243" spans="1:11" ht="12.75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71">
        <f>+G244</f>
        <v>0</v>
      </c>
      <c r="H243" s="71">
        <f>+H244</f>
        <v>0</v>
      </c>
      <c r="I243" s="71">
        <f>+I244</f>
        <v>0</v>
      </c>
      <c r="J243" s="71">
        <f>+J244</f>
        <v>0</v>
      </c>
      <c r="K243" s="121" t="str">
        <f>+K244</f>
        <v>0.00</v>
      </c>
    </row>
    <row r="244" spans="1:11" ht="12.75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/>
      <c r="I244" s="55"/>
      <c r="J244" s="55">
        <f>SUBTOTAL(9,G244:I244)</f>
        <v>0</v>
      </c>
      <c r="K244" s="110" t="str">
        <f>IFERROR(J244/$J$18*100,"0.00")</f>
        <v>0.00</v>
      </c>
    </row>
    <row r="245" spans="1:11" ht="12.75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71">
        <f>+G246</f>
        <v>0</v>
      </c>
      <c r="H245" s="71">
        <f>+H246</f>
        <v>0</v>
      </c>
      <c r="I245" s="71">
        <f>+I246</f>
        <v>0</v>
      </c>
      <c r="J245" s="71">
        <f>+J246</f>
        <v>0</v>
      </c>
      <c r="K245" s="121" t="str">
        <f>+K246</f>
        <v>0.00</v>
      </c>
    </row>
    <row r="246" spans="1:11" ht="12.75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>
        <f>SUBTOTAL(9,G246:I246)</f>
        <v>0</v>
      </c>
      <c r="K246" s="110" t="str">
        <f>IFERROR(J246/$J$18*100,"0.00")</f>
        <v>0.00</v>
      </c>
    </row>
    <row r="247" spans="1:11" ht="12.75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71">
        <f>+G248</f>
        <v>0</v>
      </c>
      <c r="H247" s="71">
        <f>+H248</f>
        <v>0</v>
      </c>
      <c r="I247" s="71">
        <f>+I248</f>
        <v>0</v>
      </c>
      <c r="J247" s="71">
        <f>+J248</f>
        <v>0</v>
      </c>
      <c r="K247" s="121" t="str">
        <f>+K248</f>
        <v>0.00</v>
      </c>
    </row>
    <row r="248" spans="1:11" ht="12.75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55">
        <f>SUBTOTAL(9,G248:I248)</f>
        <v>0</v>
      </c>
      <c r="K248" s="110" t="str">
        <f>IFERROR(J248/$J$18*100,"0.00")</f>
        <v>0.00</v>
      </c>
    </row>
    <row r="249" spans="1:11" ht="12.75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71">
        <f>+G250</f>
        <v>0</v>
      </c>
      <c r="H249" s="71">
        <f>+H250</f>
        <v>0</v>
      </c>
      <c r="I249" s="71">
        <f>+I250</f>
        <v>0</v>
      </c>
      <c r="J249" s="71">
        <f>+J250</f>
        <v>0</v>
      </c>
      <c r="K249" s="121" t="str">
        <f>+K250</f>
        <v>0.00</v>
      </c>
    </row>
    <row r="250" spans="1:11" ht="12.75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55">
        <f>SUBTOTAL(9,G250:I250)</f>
        <v>0</v>
      </c>
      <c r="K250" s="110" t="str">
        <f>IFERROR(J250/$J$18*100,"0.00")</f>
        <v>0.00</v>
      </c>
    </row>
    <row r="251" spans="1:11" ht="12.75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71">
        <f>+G252</f>
        <v>0</v>
      </c>
      <c r="H251" s="71">
        <f>+H252</f>
        <v>0</v>
      </c>
      <c r="I251" s="71">
        <f>+I252</f>
        <v>0</v>
      </c>
      <c r="J251" s="71">
        <f>+J252</f>
        <v>0</v>
      </c>
      <c r="K251" s="121" t="str">
        <f>+K252</f>
        <v>0.00</v>
      </c>
    </row>
    <row r="252" spans="1:11" ht="12.75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>
        <f>SUBTOTAL(9,G252:I252)</f>
        <v>0</v>
      </c>
      <c r="K252" s="110" t="str">
        <f>IFERROR(J252/$J$18*100,"0.00")</f>
        <v>0.00</v>
      </c>
    </row>
    <row r="253" spans="1:11" ht="12.75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85">
        <f>+G254+G256</f>
        <v>0</v>
      </c>
      <c r="H253" s="85">
        <f>+H254+H256</f>
        <v>0</v>
      </c>
      <c r="I253" s="85">
        <f>+I254+I256</f>
        <v>0</v>
      </c>
      <c r="J253" s="85">
        <f>+J254+J256</f>
        <v>0</v>
      </c>
      <c r="K253" s="119">
        <f>+K254+K256</f>
        <v>0</v>
      </c>
    </row>
    <row r="254" spans="1:11" ht="12.75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71">
        <f>+G255</f>
        <v>0</v>
      </c>
      <c r="H254" s="71">
        <f>+H255</f>
        <v>0</v>
      </c>
      <c r="I254" s="71">
        <f>+I255</f>
        <v>0</v>
      </c>
      <c r="J254" s="71">
        <f>+J255</f>
        <v>0</v>
      </c>
      <c r="K254" s="121" t="str">
        <f>+K255</f>
        <v>0.00</v>
      </c>
    </row>
    <row r="255" spans="1:11" ht="12.75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/>
      <c r="I255" s="55"/>
      <c r="J255" s="55">
        <f>SUBTOTAL(9,G255:I255)</f>
        <v>0</v>
      </c>
      <c r="K255" s="110" t="str">
        <f>IFERROR(J255/$J$18*100,"0.00")</f>
        <v>0.00</v>
      </c>
    </row>
    <row r="256" spans="1:11" ht="12.75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 t="str">
        <f>+K257</f>
        <v>0.00</v>
      </c>
    </row>
    <row r="257" spans="1:11" ht="12.75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55">
        <f>SUBTOTAL(9,G257:I257)</f>
        <v>0</v>
      </c>
      <c r="K257" s="110" t="str">
        <f>IFERROR(J257/$J$18*100,"0.00")</f>
        <v>0.00</v>
      </c>
    </row>
    <row r="258" spans="1:11" ht="12.75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85">
        <f>+G259+G261+G263+G265+G267</f>
        <v>0</v>
      </c>
      <c r="H258" s="85">
        <f>+H259+H261+H263+H265+H267</f>
        <v>0</v>
      </c>
      <c r="I258" s="85">
        <f>+I259+I261+I263+I265+I267</f>
        <v>0</v>
      </c>
      <c r="J258" s="85">
        <f>+J259+J261+J263+J265+J267</f>
        <v>0</v>
      </c>
      <c r="K258" s="119">
        <f>+K259+K261+K263+K265+K267</f>
        <v>0</v>
      </c>
    </row>
    <row r="259" spans="1:11" ht="12.75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 t="str">
        <f>+K260</f>
        <v>0.00</v>
      </c>
    </row>
    <row r="260" spans="1:11" ht="12.75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55">
        <f>SUBTOTAL(9,G260:I260)</f>
        <v>0</v>
      </c>
      <c r="K260" s="110" t="str">
        <f>IFERROR(J260/$J$18*100,"0.00")</f>
        <v>0.00</v>
      </c>
    </row>
    <row r="261" spans="1:11" ht="12.75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 t="str">
        <f>+K262</f>
        <v>0.00</v>
      </c>
    </row>
    <row r="262" spans="1:11" ht="12.75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55">
        <f>SUBTOTAL(9,G262:I262)</f>
        <v>0</v>
      </c>
      <c r="K262" s="110" t="str">
        <f>IFERROR(J262/$J$18*100,"0.00")</f>
        <v>0.00</v>
      </c>
    </row>
    <row r="263" spans="1:11" ht="12.75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71">
        <f>+G264</f>
        <v>0</v>
      </c>
      <c r="H263" s="71">
        <f>+H264</f>
        <v>0</v>
      </c>
      <c r="I263" s="71">
        <f>+I264</f>
        <v>0</v>
      </c>
      <c r="J263" s="71">
        <f>+J264</f>
        <v>0</v>
      </c>
      <c r="K263" s="121" t="str">
        <f>+K264</f>
        <v>0.00</v>
      </c>
    </row>
    <row r="264" spans="1:11" ht="12.75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>
        <f>SUBTOTAL(9,G264:I264)</f>
        <v>0</v>
      </c>
      <c r="K264" s="110" t="str">
        <f>IFERROR(J264/$J$18*100,"0.00")</f>
        <v>0.00</v>
      </c>
    </row>
    <row r="265" spans="1:11" ht="12.75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 t="str">
        <f>+K266</f>
        <v>0.00</v>
      </c>
    </row>
    <row r="266" spans="1:11" ht="12.75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55">
        <f>SUBTOTAL(9,G266:I266)</f>
        <v>0</v>
      </c>
      <c r="K266" s="110" t="str">
        <f>IFERROR(J266/$J$18*100,"0.00")</f>
        <v>0.00</v>
      </c>
    </row>
    <row r="267" spans="1:11" ht="12.75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71">
        <f>+G268</f>
        <v>0</v>
      </c>
      <c r="H267" s="71">
        <f>+H268</f>
        <v>0</v>
      </c>
      <c r="I267" s="71">
        <f>+I268</f>
        <v>0</v>
      </c>
      <c r="J267" s="71">
        <f>+J268</f>
        <v>0</v>
      </c>
      <c r="K267" s="121" t="str">
        <f>+K268</f>
        <v>0.00</v>
      </c>
    </row>
    <row r="268" spans="1:11" ht="12.75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/>
      <c r="I268" s="55"/>
      <c r="J268" s="55">
        <f>SUBTOTAL(9,G268:I268)</f>
        <v>0</v>
      </c>
      <c r="K268" s="110" t="str">
        <f>IFERROR(J268/$J$18*100,"0.00")</f>
        <v>0.00</v>
      </c>
    </row>
    <row r="269" spans="1:11" ht="12.75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85">
        <f>+G270+G276+G280+G287+G295</f>
        <v>0</v>
      </c>
      <c r="H269" s="85">
        <f>+H270+H276+H280+H287+H295</f>
        <v>0</v>
      </c>
      <c r="I269" s="85">
        <f>+I270+I276+I280+I287+I295</f>
        <v>0</v>
      </c>
      <c r="J269" s="85">
        <f>+J270+J276+J280+J287+J295</f>
        <v>0</v>
      </c>
      <c r="K269" s="85">
        <f>+K270+K276+K280+K287+K295</f>
        <v>0</v>
      </c>
    </row>
    <row r="270" spans="1:11" ht="12.75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71">
        <f>+G271+G272+G273+G274</f>
        <v>0</v>
      </c>
      <c r="H270" s="71">
        <f>+H271+H272+H273+H274</f>
        <v>0</v>
      </c>
      <c r="I270" s="71">
        <f>+I271+I272+I273+I274</f>
        <v>0</v>
      </c>
      <c r="J270" s="71">
        <f>+J271+J272+J273+J274</f>
        <v>0</v>
      </c>
      <c r="K270" s="121">
        <f>+K271+K272+K273+K274</f>
        <v>0</v>
      </c>
    </row>
    <row r="271" spans="1:11" ht="12.75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>
        <f>SUBTOTAL(9,G271:I271)</f>
        <v>0</v>
      </c>
      <c r="K271" s="110" t="str">
        <f>IFERROR(J271/$J$18*100,"0.00")</f>
        <v>0.00</v>
      </c>
    </row>
    <row r="272" spans="1:11" ht="12.75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>
        <f>SUBTOTAL(9,G272:I272)</f>
        <v>0</v>
      </c>
      <c r="K272" s="110" t="str">
        <f>IFERROR(J272/$J$18*100,"0.00")</f>
        <v>0.00</v>
      </c>
    </row>
    <row r="273" spans="1:11" ht="12.75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>
        <f>SUBTOTAL(9,G273:I273)</f>
        <v>0</v>
      </c>
      <c r="K273" s="110" t="str">
        <f>IFERROR(J273/$J$18*100,"0.00")</f>
        <v>0.00</v>
      </c>
    </row>
    <row r="274" spans="1:11" ht="12.75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>
        <f>SUBTOTAL(9,G274:I274)</f>
        <v>0</v>
      </c>
      <c r="K274" s="110" t="str">
        <f>IFERROR(J274/$J$18*100,"0.00")</f>
        <v>0.00</v>
      </c>
    </row>
    <row r="275" spans="1:11" ht="12.75">
      <c r="A275" s="62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55">
        <f>SUBTOTAL(9,G275:I275)</f>
        <v>0</v>
      </c>
      <c r="K275" s="110" t="str">
        <f>IFERROR(J275/$J$18*100,"0.00")</f>
        <v>0.00</v>
      </c>
    </row>
    <row r="276" spans="1:11" ht="12.75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71">
        <f>+G277+G278+G279</f>
        <v>0</v>
      </c>
      <c r="H276" s="71">
        <f>+H277+H278+H279</f>
        <v>0</v>
      </c>
      <c r="I276" s="71">
        <f>+I277+I278+I279</f>
        <v>0</v>
      </c>
      <c r="J276" s="71">
        <f>+J277+J278+J279</f>
        <v>0</v>
      </c>
      <c r="K276" s="121">
        <f>+K277+K278+K279</f>
        <v>0</v>
      </c>
    </row>
    <row r="277" spans="1:11" ht="12.75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>
        <f>SUBTOTAL(9,G277:I277)</f>
        <v>0</v>
      </c>
      <c r="K277" s="110" t="str">
        <f>IFERROR(J277/$J$18*100,"0.00")</f>
        <v>0.00</v>
      </c>
    </row>
    <row r="278" spans="1:11" ht="12.75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>
        <f>SUBTOTAL(9,G278:I278)</f>
        <v>0</v>
      </c>
      <c r="K278" s="110" t="str">
        <f>IFERROR(J278/$J$18*100,"0.00")</f>
        <v>0.00</v>
      </c>
    </row>
    <row r="279" spans="1:11" ht="12.75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55">
        <f>SUBTOTAL(9,G279:I279)</f>
        <v>0</v>
      </c>
      <c r="K279" s="110" t="str">
        <f>IFERROR(J279/$J$18*100,"0.00")</f>
        <v>0.00</v>
      </c>
    </row>
    <row r="280" spans="1:11" ht="12.75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71">
        <f>+G281+G282+G283+G284+G285+G286</f>
        <v>0</v>
      </c>
      <c r="H280" s="71">
        <f>+H281+H282+H283+H284+H285+H286</f>
        <v>0</v>
      </c>
      <c r="I280" s="71">
        <f>+I281+I282+I283+I284+I285+I286</f>
        <v>0</v>
      </c>
      <c r="J280" s="71">
        <f>+J281+J282+J283+J284+J285+J286</f>
        <v>0</v>
      </c>
      <c r="K280" s="121">
        <f>+K281+K282+K283+K284+K285+K286</f>
        <v>0</v>
      </c>
    </row>
    <row r="281" spans="1:11" ht="12.75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>
        <f t="shared" ref="J281:J286" si="12">SUBTOTAL(9,G281:I281)</f>
        <v>0</v>
      </c>
      <c r="K281" s="110" t="str">
        <f t="shared" ref="K281:K286" si="13">IFERROR(J281/$J$18*100,"0.00")</f>
        <v>0.00</v>
      </c>
    </row>
    <row r="282" spans="1:11" ht="12.75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>
        <f t="shared" si="12"/>
        <v>0</v>
      </c>
      <c r="K282" s="110" t="str">
        <f t="shared" si="13"/>
        <v>0.00</v>
      </c>
    </row>
    <row r="283" spans="1:11" ht="12.75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>
        <f t="shared" si="12"/>
        <v>0</v>
      </c>
      <c r="K283" s="110" t="str">
        <f t="shared" si="13"/>
        <v>0.00</v>
      </c>
    </row>
    <row r="284" spans="1:11" ht="12.75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/>
      <c r="I284" s="55"/>
      <c r="J284" s="55">
        <f t="shared" si="12"/>
        <v>0</v>
      </c>
      <c r="K284" s="110" t="str">
        <f t="shared" si="13"/>
        <v>0.00</v>
      </c>
    </row>
    <row r="285" spans="1:11" ht="12.75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>
        <f t="shared" si="12"/>
        <v>0</v>
      </c>
      <c r="K285" s="110" t="str">
        <f t="shared" si="13"/>
        <v>0.00</v>
      </c>
    </row>
    <row r="286" spans="1:11" ht="12.75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55">
        <f t="shared" si="12"/>
        <v>0</v>
      </c>
      <c r="K286" s="110" t="str">
        <f t="shared" si="13"/>
        <v>0.00</v>
      </c>
    </row>
    <row r="287" spans="1:11" ht="12.75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71">
        <f>+G288+G289+G290+G291+G292+G293+G294</f>
        <v>0</v>
      </c>
      <c r="H287" s="71">
        <f>+H288+H289+H290+H291+H292+H293+H294</f>
        <v>0</v>
      </c>
      <c r="I287" s="71">
        <f>+I288+I289+I290+I291+I292+I293+I294</f>
        <v>0</v>
      </c>
      <c r="J287" s="71">
        <f>+J288+J289+J290+J291+J292+J293+J294</f>
        <v>0</v>
      </c>
      <c r="K287" s="121">
        <f>+K288+K289+K290+K291+K292+K293+K294</f>
        <v>0</v>
      </c>
    </row>
    <row r="288" spans="1:11" ht="12.75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>
        <f t="shared" ref="J288:J294" si="14">SUBTOTAL(9,G288:I288)</f>
        <v>0</v>
      </c>
      <c r="K288" s="110" t="str">
        <f t="shared" ref="K288:K294" si="15">IFERROR(J288/$J$18*100,"0.00")</f>
        <v>0.00</v>
      </c>
    </row>
    <row r="289" spans="1:11" ht="12.75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>
        <f t="shared" si="14"/>
        <v>0</v>
      </c>
      <c r="K289" s="110" t="str">
        <f t="shared" si="15"/>
        <v>0.00</v>
      </c>
    </row>
    <row r="290" spans="1:11" ht="12.75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>
        <f t="shared" si="14"/>
        <v>0</v>
      </c>
      <c r="K290" s="110" t="str">
        <f t="shared" si="15"/>
        <v>0.00</v>
      </c>
    </row>
    <row r="291" spans="1:11" ht="12.75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>
        <f t="shared" si="14"/>
        <v>0</v>
      </c>
      <c r="K291" s="110" t="str">
        <f t="shared" si="15"/>
        <v>0.00</v>
      </c>
    </row>
    <row r="292" spans="1:11" ht="12.75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>
        <f t="shared" si="14"/>
        <v>0</v>
      </c>
      <c r="K292" s="110" t="str">
        <f t="shared" si="15"/>
        <v>0.00</v>
      </c>
    </row>
    <row r="293" spans="1:11" ht="12.75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>
        <f t="shared" si="14"/>
        <v>0</v>
      </c>
      <c r="K293" s="110" t="str">
        <f t="shared" si="15"/>
        <v>0.00</v>
      </c>
    </row>
    <row r="294" spans="1:11" ht="12.75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55">
        <f t="shared" si="14"/>
        <v>0</v>
      </c>
      <c r="K294" s="110" t="str">
        <f t="shared" si="15"/>
        <v>0.00</v>
      </c>
    </row>
    <row r="295" spans="1:11" ht="12.75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 t="str">
        <f>+K296</f>
        <v>0.00</v>
      </c>
    </row>
    <row r="296" spans="1:11" ht="12.75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55">
        <f>SUBTOTAL(9,G296:I296)</f>
        <v>0</v>
      </c>
      <c r="K296" s="110" t="str">
        <f>IFERROR(J296/$J$18*100,"0.00")</f>
        <v>0.00</v>
      </c>
    </row>
    <row r="297" spans="1:11" ht="12.75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85">
        <f>+G298+G306</f>
        <v>0</v>
      </c>
      <c r="H297" s="85">
        <f>+H298+H306</f>
        <v>0</v>
      </c>
      <c r="I297" s="85">
        <f>+I298+I306</f>
        <v>0</v>
      </c>
      <c r="J297" s="85">
        <f>+J298+J306</f>
        <v>0</v>
      </c>
      <c r="K297" s="119">
        <f>+K298+K306</f>
        <v>0</v>
      </c>
    </row>
    <row r="298" spans="1:11" ht="12.75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71">
        <f>+G299+G300+G301+G302+G303+G304+G305</f>
        <v>0</v>
      </c>
      <c r="H298" s="71">
        <f>+H299+H300+H301+H302+H303+H304+H305</f>
        <v>0</v>
      </c>
      <c r="I298" s="71">
        <f>+I299+I300+I301+I302+I303+I304+I305</f>
        <v>0</v>
      </c>
      <c r="J298" s="71">
        <f>+J299+J300+J301+J302+J303+J304+J305</f>
        <v>0</v>
      </c>
      <c r="K298" s="121">
        <f>+K299+K300+K301+K302+K303+K304+K305</f>
        <v>0</v>
      </c>
    </row>
    <row r="299" spans="1:11" ht="12.75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/>
      <c r="I299" s="55"/>
      <c r="J299" s="55">
        <f t="shared" ref="J299:J305" si="16">SUBTOTAL(9,G299:I299)</f>
        <v>0</v>
      </c>
      <c r="K299" s="110" t="str">
        <f t="shared" ref="K299:K305" si="17">IFERROR(J299/$J$18*100,"0.00")</f>
        <v>0.00</v>
      </c>
    </row>
    <row r="300" spans="1:11" ht="12.75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/>
      <c r="I300" s="55"/>
      <c r="J300" s="55">
        <f t="shared" si="16"/>
        <v>0</v>
      </c>
      <c r="K300" s="110" t="str">
        <f t="shared" si="17"/>
        <v>0.00</v>
      </c>
    </row>
    <row r="301" spans="1:11" ht="12.75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>
        <f t="shared" si="16"/>
        <v>0</v>
      </c>
      <c r="K301" s="110" t="str">
        <f t="shared" si="17"/>
        <v>0.00</v>
      </c>
    </row>
    <row r="302" spans="1:11" ht="12.75">
      <c r="A302" s="62">
        <v>2</v>
      </c>
      <c r="B302" s="57">
        <v>3</v>
      </c>
      <c r="C302" s="57">
        <v>7</v>
      </c>
      <c r="D302" s="57">
        <v>1</v>
      </c>
      <c r="E302" s="57" t="s">
        <v>312</v>
      </c>
      <c r="F302" s="54" t="s">
        <v>238</v>
      </c>
      <c r="G302" s="55"/>
      <c r="H302" s="55"/>
      <c r="I302" s="55"/>
      <c r="J302" s="55">
        <f t="shared" si="16"/>
        <v>0</v>
      </c>
      <c r="K302" s="110" t="str">
        <f t="shared" si="17"/>
        <v>0.00</v>
      </c>
    </row>
    <row r="303" spans="1:11" ht="12.75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>
        <f t="shared" si="16"/>
        <v>0</v>
      </c>
      <c r="K303" s="110" t="str">
        <f t="shared" si="17"/>
        <v>0.00</v>
      </c>
    </row>
    <row r="304" spans="1:11" ht="12.75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>
        <f t="shared" si="16"/>
        <v>0</v>
      </c>
      <c r="K304" s="110" t="str">
        <f t="shared" si="17"/>
        <v>0.00</v>
      </c>
    </row>
    <row r="305" spans="1:11" ht="12.75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55">
        <f t="shared" si="16"/>
        <v>0</v>
      </c>
      <c r="K305" s="110" t="str">
        <f t="shared" si="17"/>
        <v>0.00</v>
      </c>
    </row>
    <row r="306" spans="1:11" ht="12.75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71">
        <f>+G307+G308+G309+G310+G311+G312</f>
        <v>0</v>
      </c>
      <c r="H306" s="71">
        <f>+H307+H308+H309+H310+H311+H312</f>
        <v>0</v>
      </c>
      <c r="I306" s="71">
        <f>+I307+I308+I309+I310+I311+I312</f>
        <v>0</v>
      </c>
      <c r="J306" s="71">
        <f>+J307+J308+J309+J310+J311+J312</f>
        <v>0</v>
      </c>
      <c r="K306" s="121">
        <f>+K307+K308+K309+K310+K311+K312</f>
        <v>0</v>
      </c>
    </row>
    <row r="307" spans="1:11" ht="12.75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>
        <f t="shared" ref="J307:J312" si="18">SUBTOTAL(9,G307:I307)</f>
        <v>0</v>
      </c>
      <c r="K307" s="110" t="str">
        <f t="shared" ref="K307:K312" si="19">IFERROR(J307/$J$18*100,"0.00")</f>
        <v>0.00</v>
      </c>
    </row>
    <row r="308" spans="1:11" ht="12.75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>
        <f t="shared" si="18"/>
        <v>0</v>
      </c>
      <c r="K308" s="110" t="str">
        <f t="shared" si="19"/>
        <v>0.00</v>
      </c>
    </row>
    <row r="309" spans="1:11" ht="12.75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/>
      <c r="I309" s="55"/>
      <c r="J309" s="55">
        <f t="shared" si="18"/>
        <v>0</v>
      </c>
      <c r="K309" s="110" t="str">
        <f t="shared" si="19"/>
        <v>0.00</v>
      </c>
    </row>
    <row r="310" spans="1:11" ht="12.75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>
        <f t="shared" si="18"/>
        <v>0</v>
      </c>
      <c r="K310" s="110" t="str">
        <f t="shared" si="19"/>
        <v>0.00</v>
      </c>
    </row>
    <row r="311" spans="1:11" ht="12.75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55">
        <f t="shared" si="18"/>
        <v>0</v>
      </c>
      <c r="K311" s="110" t="str">
        <f t="shared" si="19"/>
        <v>0.00</v>
      </c>
    </row>
    <row r="312" spans="1:11" ht="12.75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55">
        <f t="shared" si="18"/>
        <v>0</v>
      </c>
      <c r="K312" s="110" t="str">
        <f t="shared" si="19"/>
        <v>0.00</v>
      </c>
    </row>
    <row r="313" spans="1:11" ht="12.75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 t="str">
        <f>+K315</f>
        <v>0.00</v>
      </c>
    </row>
    <row r="315" spans="1:11" ht="12.75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55">
        <f>SUBTOTAL(9,G315:I315)</f>
        <v>0</v>
      </c>
      <c r="K315" s="110" t="str">
        <f>IFERROR(J315/$J$18*100,"0.00")</f>
        <v>0.00</v>
      </c>
    </row>
    <row r="316" spans="1:11" ht="12.75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 t="str">
        <f>+K317</f>
        <v>0.00</v>
      </c>
    </row>
    <row r="317" spans="1:11" ht="12.75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55">
        <f>SUBTOTAL(9,G317:I317)</f>
        <v>0</v>
      </c>
      <c r="K317" s="110" t="str">
        <f>IFERROR(J317/$J$18*100,"0.00")</f>
        <v>0.00</v>
      </c>
    </row>
    <row r="318" spans="1:11" ht="12.75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85">
        <f>+G319+G321+G323+G325+G327+G329+G331+G333+G335</f>
        <v>0</v>
      </c>
      <c r="H318" s="85">
        <f>+H319+H321+H323+H325+H327+H329+H331+H333+H335</f>
        <v>0</v>
      </c>
      <c r="I318" s="85">
        <f>+I319+I321+I323+I325+I327+I329+I331+I333+I335</f>
        <v>0</v>
      </c>
      <c r="J318" s="85">
        <f>+J319+J321+J323+J325+J327+J329+J331+J333+J335</f>
        <v>0</v>
      </c>
      <c r="K318" s="119">
        <f>+K319+K321+K323+K325+K327+K329+K331+K333+K335</f>
        <v>0</v>
      </c>
    </row>
    <row r="319" spans="1:11" ht="12.75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71">
        <f>+G320</f>
        <v>0</v>
      </c>
      <c r="H319" s="71">
        <f>+H320</f>
        <v>0</v>
      </c>
      <c r="I319" s="71">
        <f>+I320</f>
        <v>0</v>
      </c>
      <c r="J319" s="71">
        <f>+J320</f>
        <v>0</v>
      </c>
      <c r="K319" s="121" t="str">
        <f>+K320</f>
        <v>0.00</v>
      </c>
    </row>
    <row r="320" spans="1:11" ht="12.75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/>
      <c r="I320" s="55"/>
      <c r="J320" s="55">
        <f>SUBTOTAL(9,G320:I320)</f>
        <v>0</v>
      </c>
      <c r="K320" s="110" t="str">
        <f>IFERROR(J320/$J$18*100,"0.00")</f>
        <v>0.00</v>
      </c>
    </row>
    <row r="321" spans="1:11" ht="12.75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71">
        <f>+G322</f>
        <v>0</v>
      </c>
      <c r="H321" s="71">
        <f>+H322</f>
        <v>0</v>
      </c>
      <c r="I321" s="71">
        <f>+I322</f>
        <v>0</v>
      </c>
      <c r="J321" s="71">
        <f>+J322</f>
        <v>0</v>
      </c>
      <c r="K321" s="121" t="str">
        <f>+K322</f>
        <v>0.00</v>
      </c>
    </row>
    <row r="322" spans="1:11" ht="12.75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>
        <f>SUBTOTAL(9,G322:I322)</f>
        <v>0</v>
      </c>
      <c r="K322" s="110" t="str">
        <f>IFERROR(J322/$J$18*100,"0.00")</f>
        <v>0.00</v>
      </c>
    </row>
    <row r="323" spans="1:11" ht="12.75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71">
        <f>+G324</f>
        <v>0</v>
      </c>
      <c r="H323" s="71">
        <f>+H324</f>
        <v>0</v>
      </c>
      <c r="I323" s="71">
        <f>+I324</f>
        <v>0</v>
      </c>
      <c r="J323" s="71">
        <f>+J324</f>
        <v>0</v>
      </c>
      <c r="K323" s="121" t="str">
        <f>+K324</f>
        <v>0.00</v>
      </c>
    </row>
    <row r="324" spans="1:11" ht="12.75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/>
      <c r="I324" s="55"/>
      <c r="J324" s="55">
        <f>SUBTOTAL(9,G324:I324)</f>
        <v>0</v>
      </c>
      <c r="K324" s="110" t="str">
        <f>IFERROR(J324/$J$18*100,"0.00")</f>
        <v>0.00</v>
      </c>
    </row>
    <row r="325" spans="1:11" ht="12.75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71">
        <f>+G326</f>
        <v>0</v>
      </c>
      <c r="H325" s="71">
        <f>+H326</f>
        <v>0</v>
      </c>
      <c r="I325" s="71">
        <f>+I326</f>
        <v>0</v>
      </c>
      <c r="J325" s="71">
        <f>+J326</f>
        <v>0</v>
      </c>
      <c r="K325" s="121" t="str">
        <f>+K326</f>
        <v>0.00</v>
      </c>
    </row>
    <row r="326" spans="1:11" ht="12.75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55">
        <f>SUBTOTAL(9,G326:I326)</f>
        <v>0</v>
      </c>
      <c r="K326" s="110" t="str">
        <f>IFERROR(J326/$J$18*100,"0.00")</f>
        <v>0.00</v>
      </c>
    </row>
    <row r="327" spans="1:11" ht="12.75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71">
        <f>+G328</f>
        <v>0</v>
      </c>
      <c r="H327" s="71">
        <f>+H328</f>
        <v>0</v>
      </c>
      <c r="I327" s="71">
        <f>+I328</f>
        <v>0</v>
      </c>
      <c r="J327" s="71">
        <f>+J328</f>
        <v>0</v>
      </c>
      <c r="K327" s="121" t="str">
        <f>+K328</f>
        <v>0.00</v>
      </c>
    </row>
    <row r="328" spans="1:11" ht="12.75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/>
      <c r="I328" s="66"/>
      <c r="J328" s="55">
        <f>SUBTOTAL(9,G328:I328)</f>
        <v>0</v>
      </c>
      <c r="K328" s="110" t="str">
        <f>IFERROR(J328/$J$18*100,"0.00")</f>
        <v>0.00</v>
      </c>
    </row>
    <row r="329" spans="1:11" ht="12.75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71">
        <f>+G330</f>
        <v>0</v>
      </c>
      <c r="H329" s="71">
        <f>+H330</f>
        <v>0</v>
      </c>
      <c r="I329" s="71">
        <f>+I330</f>
        <v>0</v>
      </c>
      <c r="J329" s="71">
        <f>+J330</f>
        <v>0</v>
      </c>
      <c r="K329" s="121" t="str">
        <f>+K330</f>
        <v>0.00</v>
      </c>
    </row>
    <row r="330" spans="1:11" ht="12.75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/>
      <c r="I330" s="55"/>
      <c r="J330" s="55">
        <f>SUBTOTAL(9,G330:I330)</f>
        <v>0</v>
      </c>
      <c r="K330" s="110" t="str">
        <f>IFERROR(J330/$J$18*100,"0.00")</f>
        <v>0.00</v>
      </c>
    </row>
    <row r="331" spans="1:11" ht="12.75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 t="str">
        <f>+K332</f>
        <v>0.00</v>
      </c>
    </row>
    <row r="332" spans="1:11" ht="12.75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55">
        <f>SUBTOTAL(9,G332:I332)</f>
        <v>0</v>
      </c>
      <c r="K332" s="110" t="str">
        <f>IFERROR(J332/$J$18*100,"0.00")</f>
        <v>0.00</v>
      </c>
    </row>
    <row r="333" spans="1:11" ht="12.75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71">
        <f>+G334</f>
        <v>0</v>
      </c>
      <c r="H333" s="71">
        <f>+H334</f>
        <v>0</v>
      </c>
      <c r="I333" s="71">
        <f>+I334</f>
        <v>0</v>
      </c>
      <c r="J333" s="71">
        <f>+J334</f>
        <v>0</v>
      </c>
      <c r="K333" s="121" t="str">
        <f>+K334</f>
        <v>0.00</v>
      </c>
    </row>
    <row r="334" spans="1:11" ht="12.75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55">
        <f>SUBTOTAL(9,G334:I334)</f>
        <v>0</v>
      </c>
      <c r="K334" s="110" t="str">
        <f>IFERROR(J334/$J$18*100,"0.00")</f>
        <v>0.00</v>
      </c>
    </row>
    <row r="335" spans="1:11" ht="12.75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71">
        <f>+G336</f>
        <v>0</v>
      </c>
      <c r="H335" s="71">
        <f>+H336</f>
        <v>0</v>
      </c>
      <c r="I335" s="71">
        <f>+I336</f>
        <v>0</v>
      </c>
      <c r="J335" s="71">
        <f>+J336</f>
        <v>0</v>
      </c>
      <c r="K335" s="121" t="str">
        <f>+K336</f>
        <v>0.00</v>
      </c>
    </row>
    <row r="336" spans="1:11" ht="12.75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>
        <f>SUBTOTAL(9,G336:I336)</f>
        <v>0</v>
      </c>
      <c r="K336" s="110" t="str">
        <f>IFERROR(J336/$J$18*100,"0.00")</f>
        <v>0.00</v>
      </c>
    </row>
    <row r="337" spans="1:11" ht="12.75">
      <c r="A337" s="88">
        <v>2</v>
      </c>
      <c r="B337" s="89">
        <v>4</v>
      </c>
      <c r="C337" s="90"/>
      <c r="D337" s="90"/>
      <c r="E337" s="90"/>
      <c r="F337" s="91" t="s">
        <v>394</v>
      </c>
      <c r="G337" s="92">
        <f>+G338+G354+G365+G370+G379+G386</f>
        <v>0</v>
      </c>
      <c r="H337" s="92">
        <f>+H338+H354+H365+H370+H379+H386</f>
        <v>0</v>
      </c>
      <c r="I337" s="92">
        <f>+I338+I354+I365+I370+I379+I386</f>
        <v>0</v>
      </c>
      <c r="J337" s="92">
        <f>+J338+J354+J365+J370+J379+J386</f>
        <v>0</v>
      </c>
      <c r="K337" s="118">
        <f>+K338+K354+K365+K370+K379+K386</f>
        <v>0</v>
      </c>
    </row>
    <row r="338" spans="1:11" ht="12.75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85">
        <f>+G339+G343+G347+G350+G352</f>
        <v>0</v>
      </c>
      <c r="H338" s="85">
        <f>+H339+H343+H347+H350+H352</f>
        <v>0</v>
      </c>
      <c r="I338" s="85">
        <f>+I339+I343+I347+I350+I352</f>
        <v>0</v>
      </c>
      <c r="J338" s="85">
        <f>+J339+J343+J347+J350+J352</f>
        <v>0</v>
      </c>
      <c r="K338" s="119">
        <f>+K339+K343+K347+K350+K352</f>
        <v>0</v>
      </c>
    </row>
    <row r="339" spans="1:11" ht="12.75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>
        <f>SUBTOTAL(9,G340:I340)</f>
        <v>0</v>
      </c>
      <c r="K340" s="110" t="str">
        <f>IFERROR(J340/$J$18*100,"0.00")</f>
        <v>0.00</v>
      </c>
    </row>
    <row r="341" spans="1:11" ht="12.75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>
        <f>SUBTOTAL(9,G341:I341)</f>
        <v>0</v>
      </c>
      <c r="K341" s="110" t="str">
        <f>IFERROR(J341/$J$18*100,"0.00")</f>
        <v>0.00</v>
      </c>
    </row>
    <row r="342" spans="1:11" ht="12.75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55">
        <f>SUBTOTAL(9,G342:I342)</f>
        <v>0</v>
      </c>
      <c r="K342" s="110" t="str">
        <f>IFERROR(J342/$J$18*100,"0.00")</f>
        <v>0.00</v>
      </c>
    </row>
    <row r="343" spans="1:11" ht="12.75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71">
        <f>+G344+G345+G346</f>
        <v>0</v>
      </c>
      <c r="H343" s="71">
        <f>+H344+H345+H346</f>
        <v>0</v>
      </c>
      <c r="I343" s="71">
        <f>+I344+I345+I346</f>
        <v>0</v>
      </c>
      <c r="J343" s="71">
        <f>+J344+J345+J346</f>
        <v>0</v>
      </c>
      <c r="K343" s="121">
        <f>+K344+K345+K346</f>
        <v>0</v>
      </c>
    </row>
    <row r="344" spans="1:11" ht="12.75">
      <c r="A344" s="62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>
        <f>SUBTOTAL(9,G344:I344)</f>
        <v>0</v>
      </c>
      <c r="K344" s="110" t="str">
        <f>IFERROR(J344/$J$18*100,"0.00")</f>
        <v>0.00</v>
      </c>
    </row>
    <row r="345" spans="1:11" ht="12.75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>
        <f>SUBTOTAL(9,G345:I345)</f>
        <v>0</v>
      </c>
      <c r="K345" s="110" t="str">
        <f>IFERROR(J345/$J$18*100,"0.00")</f>
        <v>0.00</v>
      </c>
    </row>
    <row r="346" spans="1:11" ht="12.75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55">
        <f>SUBTOTAL(9,G346:I346)</f>
        <v>0</v>
      </c>
      <c r="K346" s="110" t="str">
        <f>IFERROR(J346/$J$18*100,"0.00")</f>
        <v>0.00</v>
      </c>
    </row>
    <row r="347" spans="1:11" ht="12.75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>
        <f>SUBTOTAL(9,G348:I348)</f>
        <v>0</v>
      </c>
      <c r="K348" s="110" t="str">
        <f>IFERROR(J348/$J$18*100,"0.00")</f>
        <v>0.00</v>
      </c>
    </row>
    <row r="349" spans="1:11" ht="12.75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55">
        <f>SUBTOTAL(9,G349:I349)</f>
        <v>0</v>
      </c>
      <c r="K349" s="110" t="str">
        <f>IFERROR(J349/$J$18*100,"0.00")</f>
        <v>0.00</v>
      </c>
    </row>
    <row r="350" spans="1:11" ht="12.75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 t="str">
        <f>+K351</f>
        <v>0.00</v>
      </c>
    </row>
    <row r="351" spans="1:11" ht="12.75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55">
        <f>SUBTOTAL(9,G351:I351)</f>
        <v>0</v>
      </c>
      <c r="K351" s="110" t="str">
        <f>IFERROR(J351/$J$18*100,"0.00")</f>
        <v>0.00</v>
      </c>
    </row>
    <row r="352" spans="1:11" ht="12.75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 t="str">
        <f>+K353</f>
        <v>0.00</v>
      </c>
    </row>
    <row r="353" spans="1:11" ht="12.75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55">
        <f>SUBTOTAL(9,G353:I353)</f>
        <v>0</v>
      </c>
      <c r="K353" s="110" t="str">
        <f>IFERROR(J353/$J$18*100,"0.00")</f>
        <v>0.00</v>
      </c>
    </row>
    <row r="354" spans="1:11" ht="12.75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 t="str">
        <f>+K356</f>
        <v>0.00</v>
      </c>
    </row>
    <row r="356" spans="1:11" ht="12.75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55">
        <f>SUBTOTAL(9,G356:I356)</f>
        <v>0</v>
      </c>
      <c r="K356" s="110" t="str">
        <f>IFERROR(J356/$J$18*100,"0.00")</f>
        <v>0.00</v>
      </c>
    </row>
    <row r="357" spans="1:11" ht="22.5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55">
        <f>SUBTOTAL(9,G358:I358)</f>
        <v>0</v>
      </c>
      <c r="K358" s="110" t="str">
        <f>IFERROR(J358/$J$18*100,"0.00")</f>
        <v>0.00</v>
      </c>
    </row>
    <row r="359" spans="1:11" ht="22.5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55">
        <f>SUBTOTAL(9,G359:I359)</f>
        <v>0</v>
      </c>
      <c r="K359" s="110" t="str">
        <f>IFERROR(J359/$J$18*100,"0.00")</f>
        <v>0.00</v>
      </c>
    </row>
    <row r="360" spans="1:11" ht="22.5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55">
        <f>SUBTOTAL(9,G360:I360)</f>
        <v>0</v>
      </c>
      <c r="K360" s="110" t="str">
        <f>IFERROR(J360/$J$18*100,"0.00")</f>
        <v>0.00</v>
      </c>
    </row>
    <row r="361" spans="1:11" ht="12.75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>
        <f>SUBTOTAL(9,G362:I362)</f>
        <v>0</v>
      </c>
      <c r="K362" s="110" t="str">
        <f>IFERROR(J362/$J$18*100,"0.00")</f>
        <v>0.00</v>
      </c>
    </row>
    <row r="363" spans="1:11" ht="12.75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>
        <f>SUBTOTAL(9,G363:I363)</f>
        <v>0</v>
      </c>
      <c r="K363" s="110" t="str">
        <f>IFERROR(J363/$J$18*100,"0.00")</f>
        <v>0.00</v>
      </c>
    </row>
    <row r="364" spans="1:11" ht="22.5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>
        <f>SUBTOTAL(9,G364:I364)</f>
        <v>0</v>
      </c>
      <c r="K364" s="110" t="str">
        <f>IFERROR(J364/$J$18*100,"0.00")</f>
        <v>0.00</v>
      </c>
    </row>
    <row r="365" spans="1:11" ht="12.75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>
        <f>SUBTOTAL(9,G367:I367)</f>
        <v>0</v>
      </c>
      <c r="K367" s="110" t="str">
        <f>IFERROR(J367/$J$18*100,"0.00")</f>
        <v>0.00</v>
      </c>
    </row>
    <row r="368" spans="1:11" ht="22.5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>
        <f>SUBTOTAL(9,G368:I368)</f>
        <v>0</v>
      </c>
      <c r="K368" s="110" t="str">
        <f>IFERROR(J368/$J$18*100,"0.00")</f>
        <v>0.00</v>
      </c>
    </row>
    <row r="369" spans="1:11" ht="22.5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>
        <f>SUBTOTAL(9,G369:I369)</f>
        <v>0</v>
      </c>
      <c r="K369" s="110" t="str">
        <f>IFERROR(J369/$J$18*100,"0.00")</f>
        <v>0.00</v>
      </c>
    </row>
    <row r="370" spans="1:11" ht="12.75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 t="str">
        <f>+K372</f>
        <v>0.00</v>
      </c>
    </row>
    <row r="372" spans="1:11" ht="12.75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55">
        <f>SUBTOTAL(9,G372:I372)</f>
        <v>0</v>
      </c>
      <c r="K372" s="110" t="str">
        <f>IFERROR(J372/$J$18*100,"0.00")</f>
        <v>0.00</v>
      </c>
    </row>
    <row r="373" spans="1:11" ht="12.75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428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 t="str">
        <f>+K374</f>
        <v>0.00</v>
      </c>
    </row>
    <row r="374" spans="1:11" ht="12.75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55">
        <f>SUBTOTAL(9,G374:I374)</f>
        <v>0</v>
      </c>
      <c r="K374" s="110" t="str">
        <f>IFERROR(J374/$J$18*100,"0.00")</f>
        <v>0.00</v>
      </c>
    </row>
    <row r="375" spans="1:11" ht="12.75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 t="str">
        <f>+K376</f>
        <v>0.00</v>
      </c>
    </row>
    <row r="376" spans="1:11" ht="12.75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55">
        <f>SUBTOTAL(9,G376:I376)</f>
        <v>0</v>
      </c>
      <c r="K376" s="110" t="str">
        <f>IFERROR(J376/$J$18*100,"0.00")</f>
        <v>0.00</v>
      </c>
    </row>
    <row r="377" spans="1:11" ht="12.75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 t="str">
        <f>+K378</f>
        <v>0.00</v>
      </c>
    </row>
    <row r="378" spans="1:11" ht="12.75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55">
        <f>SUBTOTAL(9,G378:I378)</f>
        <v>0</v>
      </c>
      <c r="K378" s="110" t="str">
        <f>IFERROR(J378/$J$18*100,"0.00")</f>
        <v>0.00</v>
      </c>
    </row>
    <row r="379" spans="1:11" ht="12.75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 t="str">
        <f>+K381</f>
        <v>0.00</v>
      </c>
    </row>
    <row r="381" spans="1:11" ht="12.75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55">
        <f>SUBTOTAL(9,G381:I381)</f>
        <v>0</v>
      </c>
      <c r="K381" s="110" t="str">
        <f>IFERROR(J381/$J$18*100,"0.00")</f>
        <v>0.00</v>
      </c>
    </row>
    <row r="382" spans="1:11" ht="12.75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 t="str">
        <f>+K383</f>
        <v>0.00</v>
      </c>
    </row>
    <row r="383" spans="1:11" ht="12.75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55">
        <f>SUBTOTAL(9,G383:I383)</f>
        <v>0</v>
      </c>
      <c r="K383" s="110" t="str">
        <f>IFERROR(J383/$J$18*100,"0.00")</f>
        <v>0.00</v>
      </c>
    </row>
    <row r="384" spans="1:11" ht="12.75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 t="str">
        <f>+K385</f>
        <v>0.00</v>
      </c>
    </row>
    <row r="385" spans="1:11" ht="12.75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55">
        <f>SUBTOTAL(9,G385:I385)</f>
        <v>0</v>
      </c>
      <c r="K385" s="110" t="str">
        <f>IFERROR(J385/$J$18*100,"0.00")</f>
        <v>0.00</v>
      </c>
    </row>
    <row r="386" spans="1:11" ht="12.75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 t="str">
        <f>+K388</f>
        <v>0.00</v>
      </c>
    </row>
    <row r="388" spans="1:11" ht="12.75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55">
        <f>SUBTOTAL(9,G388:I388)</f>
        <v>0</v>
      </c>
      <c r="K388" s="110" t="str">
        <f>IFERROR(J388/$J$18*100,"0.00")</f>
        <v>0.00</v>
      </c>
    </row>
    <row r="389" spans="1:11" ht="12.75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 t="str">
        <f>+K390</f>
        <v>0.00</v>
      </c>
    </row>
    <row r="390" spans="1:11" ht="12.75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55">
        <f>SUBTOTAL(9,G390:I390)</f>
        <v>0</v>
      </c>
      <c r="K390" s="110" t="str">
        <f>IFERROR(J390/$J$18*100,"0.00")</f>
        <v>0.00</v>
      </c>
    </row>
    <row r="391" spans="1:11" ht="12.75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 t="str">
        <f>+K392</f>
        <v>0.00</v>
      </c>
    </row>
    <row r="392" spans="1:11" ht="12.75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55">
        <f>SUBTOTAL(9,G392:I392)</f>
        <v>0</v>
      </c>
      <c r="K392" s="110" t="str">
        <f>IFERROR(J392/$J$18*100,"0.00")</f>
        <v>0.00</v>
      </c>
    </row>
    <row r="393" spans="1:11" ht="12.75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 t="str">
        <f>+K394</f>
        <v>0.00</v>
      </c>
    </row>
    <row r="394" spans="1:11" ht="12.75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55">
        <f>SUBTOTAL(9,G394:I394)</f>
        <v>0</v>
      </c>
      <c r="K394" s="110" t="str">
        <f>IFERROR(J394/$J$18*100,"0.00")</f>
        <v>0.00</v>
      </c>
    </row>
    <row r="395" spans="1:11" ht="12.75">
      <c r="A395" s="88">
        <v>2</v>
      </c>
      <c r="B395" s="89">
        <v>5</v>
      </c>
      <c r="C395" s="90"/>
      <c r="D395" s="90"/>
      <c r="E395" s="90"/>
      <c r="F395" s="91" t="s">
        <v>441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 t="str">
        <f>+K397</f>
        <v>0.00</v>
      </c>
    </row>
    <row r="397" spans="1:11" ht="12.75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55">
        <f>SUBTOTAL(9,G397:I397)</f>
        <v>0</v>
      </c>
      <c r="K397" s="110" t="str">
        <f>IFERROR(J397/$J$18*100,"0.00")</f>
        <v>0.00</v>
      </c>
    </row>
    <row r="398" spans="1:11" ht="12.75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 t="str">
        <f>+K399</f>
        <v>0.00</v>
      </c>
    </row>
    <row r="399" spans="1:11" ht="12.75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55">
        <f>SUBTOTAL(9,G399:I399)</f>
        <v>0</v>
      </c>
      <c r="K399" s="110" t="str">
        <f>IFERROR(J399/$J$18*100,"0.00")</f>
        <v>0.00</v>
      </c>
    </row>
    <row r="400" spans="1:11" ht="12.75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 t="str">
        <f>+K401</f>
        <v>0.00</v>
      </c>
    </row>
    <row r="401" spans="1:11" ht="12.75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55">
        <f>SUBTOTAL(9,G401:I401)</f>
        <v>0</v>
      </c>
      <c r="K401" s="110" t="str">
        <f>IFERROR(J401/$J$18*100,"0.00")</f>
        <v>0.00</v>
      </c>
    </row>
    <row r="402" spans="1:11" ht="12.75">
      <c r="A402" s="88">
        <v>2</v>
      </c>
      <c r="B402" s="89">
        <v>6</v>
      </c>
      <c r="C402" s="90"/>
      <c r="D402" s="90"/>
      <c r="E402" s="90"/>
      <c r="F402" s="91" t="s">
        <v>255</v>
      </c>
      <c r="G402" s="92">
        <f>+G403+G414+G423+G432+G439+G454+G459+G478</f>
        <v>0</v>
      </c>
      <c r="H402" s="92">
        <f>+H403+H414+H423+H432+H439+H454+H459+H478</f>
        <v>0</v>
      </c>
      <c r="I402" s="92">
        <f>+I403+I414+I423+I432+I439+I454+I459+I478</f>
        <v>0</v>
      </c>
      <c r="J402" s="92">
        <f>+J403+J414+J423+J432+J439+J454+J459+J478</f>
        <v>0</v>
      </c>
      <c r="K402" s="118">
        <f>+K403+K414+K423+K432+K439+K454+K459+K478</f>
        <v>0</v>
      </c>
    </row>
    <row r="403" spans="1:11" ht="12.75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85">
        <f>+G404+G406+G408+G410+G412</f>
        <v>0</v>
      </c>
      <c r="H403" s="85">
        <f>+H404+H406+H408+H410+H412</f>
        <v>0</v>
      </c>
      <c r="I403" s="85">
        <f>+I404+I406+I408+I410+I412</f>
        <v>0</v>
      </c>
      <c r="J403" s="85">
        <f>+J404+J406+J408+J410+J412</f>
        <v>0</v>
      </c>
      <c r="K403" s="119">
        <f>+K404+K406+K408+K410+K412</f>
        <v>0</v>
      </c>
    </row>
    <row r="404" spans="1:11" ht="12.75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71">
        <f>+G405</f>
        <v>0</v>
      </c>
      <c r="H404" s="71">
        <f>+H405</f>
        <v>0</v>
      </c>
      <c r="I404" s="71">
        <f>+I405</f>
        <v>0</v>
      </c>
      <c r="J404" s="71">
        <f>+J405</f>
        <v>0</v>
      </c>
      <c r="K404" s="121" t="str">
        <f>+K405</f>
        <v>0.00</v>
      </c>
    </row>
    <row r="405" spans="1:11" ht="12.75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/>
      <c r="I405" s="66"/>
      <c r="J405" s="55">
        <f>SUBTOTAL(9,G405:I405)</f>
        <v>0</v>
      </c>
      <c r="K405" s="110" t="str">
        <f>IFERROR(J405/$J$18*100,"0.00")</f>
        <v>0.00</v>
      </c>
    </row>
    <row r="406" spans="1:11" ht="12.75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71">
        <f>+G407</f>
        <v>0</v>
      </c>
      <c r="H406" s="71">
        <f>+H407</f>
        <v>0</v>
      </c>
      <c r="I406" s="71">
        <f>+I407</f>
        <v>0</v>
      </c>
      <c r="J406" s="71">
        <f>+J407</f>
        <v>0</v>
      </c>
      <c r="K406" s="121" t="str">
        <f>+K407</f>
        <v>0.00</v>
      </c>
    </row>
    <row r="407" spans="1:11" ht="12.75">
      <c r="A407" s="56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55">
        <f>SUBTOTAL(9,G407:I407)</f>
        <v>0</v>
      </c>
      <c r="K407" s="110" t="str">
        <f>IFERROR(J407/$J$18*100,"0.00")</f>
        <v>0.00</v>
      </c>
    </row>
    <row r="408" spans="1:11" ht="12.75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71">
        <f>+G409</f>
        <v>0</v>
      </c>
      <c r="H408" s="71">
        <f>+H409</f>
        <v>0</v>
      </c>
      <c r="I408" s="71">
        <f>+I409</f>
        <v>0</v>
      </c>
      <c r="J408" s="71">
        <f>+J409</f>
        <v>0</v>
      </c>
      <c r="K408" s="121" t="str">
        <f>+K409</f>
        <v>0.00</v>
      </c>
    </row>
    <row r="409" spans="1:11" ht="12.75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/>
      <c r="I409" s="66"/>
      <c r="J409" s="55">
        <f>SUBTOTAL(9,G409:I409)</f>
        <v>0</v>
      </c>
      <c r="K409" s="110" t="str">
        <f>IFERROR(J409/$J$18*100,"0.00")</f>
        <v>0.00</v>
      </c>
    </row>
    <row r="410" spans="1:11" ht="12.75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71">
        <f>+G411</f>
        <v>0</v>
      </c>
      <c r="H410" s="71">
        <f>+H411</f>
        <v>0</v>
      </c>
      <c r="I410" s="71">
        <f>+I411</f>
        <v>0</v>
      </c>
      <c r="J410" s="71">
        <f>+J411</f>
        <v>0</v>
      </c>
      <c r="K410" s="121" t="str">
        <f>+K411</f>
        <v>0.00</v>
      </c>
    </row>
    <row r="411" spans="1:11" ht="12.75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55">
        <f>SUBTOTAL(9,G411:I411)</f>
        <v>0</v>
      </c>
      <c r="K411" s="110" t="str">
        <f>IFERROR(J411/$J$18*100,"0.00")</f>
        <v>0.00</v>
      </c>
    </row>
    <row r="412" spans="1:11" ht="12.75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71">
        <f>+G413</f>
        <v>0</v>
      </c>
      <c r="H412" s="71">
        <f>+H413</f>
        <v>0</v>
      </c>
      <c r="I412" s="71">
        <f>+I413</f>
        <v>0</v>
      </c>
      <c r="J412" s="71">
        <f>+J413</f>
        <v>0</v>
      </c>
      <c r="K412" s="121" t="str">
        <f>+K413</f>
        <v>0.00</v>
      </c>
    </row>
    <row r="413" spans="1:11" ht="12.75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55">
        <f>SUBTOTAL(9,G413:I413)</f>
        <v>0</v>
      </c>
      <c r="K413" s="110" t="str">
        <f>IFERROR(J413/$J$18*100,"0.00")</f>
        <v>0.00</v>
      </c>
    </row>
    <row r="414" spans="1:11" ht="12.75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85">
        <f>+G415+G417+G419+G421</f>
        <v>0</v>
      </c>
      <c r="H414" s="85">
        <f>+H415+H417+H419+H421</f>
        <v>0</v>
      </c>
      <c r="I414" s="85">
        <f>+I415+I417+I419+I421</f>
        <v>0</v>
      </c>
      <c r="J414" s="85">
        <f>+J415+J417+J419+J421</f>
        <v>0</v>
      </c>
      <c r="K414" s="119">
        <f>+K415+K417+K419+K421</f>
        <v>0</v>
      </c>
    </row>
    <row r="415" spans="1:11" ht="12.75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71">
        <f>+G416</f>
        <v>0</v>
      </c>
      <c r="H415" s="71">
        <f>+H416</f>
        <v>0</v>
      </c>
      <c r="I415" s="71">
        <f>+I416</f>
        <v>0</v>
      </c>
      <c r="J415" s="71">
        <f>+J416</f>
        <v>0</v>
      </c>
      <c r="K415" s="121" t="str">
        <f>+K416</f>
        <v>0.00</v>
      </c>
    </row>
    <row r="416" spans="1:11" ht="12.75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55">
        <f>SUBTOTAL(9,G416:I416)</f>
        <v>0</v>
      </c>
      <c r="K416" s="110" t="str">
        <f>IFERROR(J416/$J$18*100,"0.00")</f>
        <v>0.00</v>
      </c>
    </row>
    <row r="417" spans="1:11" ht="12.75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 t="str">
        <f>+K418</f>
        <v>0.00</v>
      </c>
    </row>
    <row r="418" spans="1:11" ht="12.75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55">
        <f>SUBTOTAL(9,G418:I418)</f>
        <v>0</v>
      </c>
      <c r="K418" s="110" t="str">
        <f>IFERROR(J418/$J$18*100,"0.00")</f>
        <v>0.00</v>
      </c>
    </row>
    <row r="419" spans="1:11" ht="12.75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71">
        <f>+G420</f>
        <v>0</v>
      </c>
      <c r="H419" s="71">
        <f>+H420</f>
        <v>0</v>
      </c>
      <c r="I419" s="71">
        <f>+I420</f>
        <v>0</v>
      </c>
      <c r="J419" s="71">
        <f>+J420</f>
        <v>0</v>
      </c>
      <c r="K419" s="121" t="str">
        <f>+K420</f>
        <v>0.00</v>
      </c>
    </row>
    <row r="420" spans="1:11" ht="12.75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55">
        <f>SUBTOTAL(9,G420:I420)</f>
        <v>0</v>
      </c>
      <c r="K420" s="110" t="str">
        <f>IFERROR(J420/$J$18*100,"0.00")</f>
        <v>0.00</v>
      </c>
    </row>
    <row r="421" spans="1:11" ht="12.75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 t="str">
        <f>+K422</f>
        <v>0.00</v>
      </c>
    </row>
    <row r="422" spans="1:11" ht="12.75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55">
        <f>SUBTOTAL(9,G422:I422)</f>
        <v>0</v>
      </c>
      <c r="K422" s="110" t="str">
        <f>IFERROR(J422/$J$18*100,"0.00")</f>
        <v>0.00</v>
      </c>
    </row>
    <row r="423" spans="1:11" ht="12.75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85">
        <f>+G424+G426+G428+G430</f>
        <v>0</v>
      </c>
      <c r="H423" s="85">
        <f>+H424+H426+H428+H430</f>
        <v>0</v>
      </c>
      <c r="I423" s="85">
        <f>+I424+I426+I428+I430</f>
        <v>0</v>
      </c>
      <c r="J423" s="85">
        <f>+J424+J426+J428+J430</f>
        <v>0</v>
      </c>
      <c r="K423" s="119">
        <f>+K424+K426+K428+K430</f>
        <v>0</v>
      </c>
    </row>
    <row r="424" spans="1:11" ht="12.75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71">
        <f>+G425</f>
        <v>0</v>
      </c>
      <c r="H424" s="71">
        <f>+H425</f>
        <v>0</v>
      </c>
      <c r="I424" s="71">
        <f>+I425</f>
        <v>0</v>
      </c>
      <c r="J424" s="71">
        <f>+J425</f>
        <v>0</v>
      </c>
      <c r="K424" s="121" t="str">
        <f>+K425</f>
        <v>0.00</v>
      </c>
    </row>
    <row r="425" spans="1:11" ht="12.75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/>
      <c r="I425" s="66"/>
      <c r="J425" s="55">
        <f>SUBTOTAL(9,G425:I425)</f>
        <v>0</v>
      </c>
      <c r="K425" s="110" t="str">
        <f>IFERROR(J425/$J$18*100,"0.00")</f>
        <v>0.00</v>
      </c>
    </row>
    <row r="426" spans="1:11" ht="12.75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71">
        <f>+G427</f>
        <v>0</v>
      </c>
      <c r="H426" s="71">
        <f>+H427</f>
        <v>0</v>
      </c>
      <c r="I426" s="71">
        <f>+I427</f>
        <v>0</v>
      </c>
      <c r="J426" s="71">
        <f>+J427</f>
        <v>0</v>
      </c>
      <c r="K426" s="121" t="str">
        <f>+K427</f>
        <v>0.00</v>
      </c>
    </row>
    <row r="427" spans="1:11" ht="12.75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/>
      <c r="I427" s="66"/>
      <c r="J427" s="55">
        <f>SUBTOTAL(9,G427:I427)</f>
        <v>0</v>
      </c>
      <c r="K427" s="110" t="str">
        <f>IFERROR(J427/$J$18*100,"0.00")</f>
        <v>0.00</v>
      </c>
    </row>
    <row r="428" spans="1:11" ht="12.75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 t="str">
        <f>+K429</f>
        <v>0.00</v>
      </c>
    </row>
    <row r="429" spans="1:11" ht="12.75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55">
        <f>SUBTOTAL(9,G429:I429)</f>
        <v>0</v>
      </c>
      <c r="K429" s="110" t="str">
        <f>IFERROR(J429/$J$18*100,"0.00")</f>
        <v>0.00</v>
      </c>
    </row>
    <row r="430" spans="1:11" ht="12.75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 t="str">
        <f>+K431</f>
        <v>0.00</v>
      </c>
    </row>
    <row r="431" spans="1:11" ht="12.75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55">
        <f>SUBTOTAL(9,G431:I431)</f>
        <v>0</v>
      </c>
      <c r="K431" s="110" t="str">
        <f>IFERROR(J431/$J$18*100,"0.00")</f>
        <v>0.00</v>
      </c>
    </row>
    <row r="432" spans="1:11" ht="12.75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85">
        <f>+G433+G435+G437</f>
        <v>0</v>
      </c>
      <c r="H432" s="85">
        <f>+H433+H435+H437</f>
        <v>0</v>
      </c>
      <c r="I432" s="85">
        <f>+I433+I435+I437</f>
        <v>0</v>
      </c>
      <c r="J432" s="85">
        <f>+J433+J435+J437</f>
        <v>0</v>
      </c>
      <c r="K432" s="119">
        <f>+K433+K435+K437</f>
        <v>0</v>
      </c>
    </row>
    <row r="433" spans="1:11" ht="12.75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71">
        <f>+G434</f>
        <v>0</v>
      </c>
      <c r="H433" s="71">
        <f>+H434</f>
        <v>0</v>
      </c>
      <c r="I433" s="71">
        <f>+I434</f>
        <v>0</v>
      </c>
      <c r="J433" s="71">
        <f>+J434</f>
        <v>0</v>
      </c>
      <c r="K433" s="121" t="str">
        <f>+K434</f>
        <v>0.00</v>
      </c>
    </row>
    <row r="434" spans="1:11" ht="12.75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55">
        <f>SUBTOTAL(9,G434:I434)</f>
        <v>0</v>
      </c>
      <c r="K434" s="110" t="str">
        <f>IFERROR(J434/$J$18*100,"0.00")</f>
        <v>0.00</v>
      </c>
    </row>
    <row r="435" spans="1:11" ht="12.75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 t="str">
        <f>+K436</f>
        <v>0.00</v>
      </c>
    </row>
    <row r="436" spans="1:11" ht="12.75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55">
        <f>SUBTOTAL(9,G436:I436)</f>
        <v>0</v>
      </c>
      <c r="K436" s="110" t="str">
        <f>IFERROR(J436/$J$18*100,"0.00")</f>
        <v>0.00</v>
      </c>
    </row>
    <row r="437" spans="1:11" ht="12.75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 t="str">
        <f>+K438</f>
        <v>0.00</v>
      </c>
    </row>
    <row r="438" spans="1:11" ht="12.75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55">
        <f>SUBTOTAL(9,G438:I438)</f>
        <v>0</v>
      </c>
      <c r="K438" s="110" t="str">
        <f>IFERROR(J438/$J$18*100,"0.00")</f>
        <v>0.00</v>
      </c>
    </row>
    <row r="439" spans="1:11" ht="12.75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85">
        <f>+G440+G442+G444+G446+G448+G450+G452</f>
        <v>0</v>
      </c>
      <c r="H439" s="85">
        <f>+H440+H442+H444+H446+H448+H450+H452</f>
        <v>0</v>
      </c>
      <c r="I439" s="85">
        <f>+I440+I442+I444+I446+I448+I450+I452</f>
        <v>0</v>
      </c>
      <c r="J439" s="85">
        <f>+J440+J442+J444+J446+J448+J450+J452</f>
        <v>0</v>
      </c>
      <c r="K439" s="119">
        <f>+K440+K442+K444+K446+K448+K450+K452</f>
        <v>0</v>
      </c>
    </row>
    <row r="440" spans="1:11" ht="12.75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 t="str">
        <f>+K441</f>
        <v>0.00</v>
      </c>
    </row>
    <row r="441" spans="1:11" ht="12.75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55">
        <f>SUBTOTAL(9,G441:I441)</f>
        <v>0</v>
      </c>
      <c r="K441" s="110" t="str">
        <f>IFERROR(J441/$J$18*100,"0.00")</f>
        <v>0.00</v>
      </c>
    </row>
    <row r="442" spans="1:11" ht="12.75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 t="str">
        <f>+K443</f>
        <v>0.00</v>
      </c>
    </row>
    <row r="443" spans="1:11" ht="12.75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55">
        <f>SUBTOTAL(9,G443:I443)</f>
        <v>0</v>
      </c>
      <c r="K443" s="110" t="str">
        <f>IFERROR(J443/$J$18*100,"0.00")</f>
        <v>0.00</v>
      </c>
    </row>
    <row r="444" spans="1:11" ht="12.75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71">
        <f>+G445</f>
        <v>0</v>
      </c>
      <c r="H444" s="71">
        <f>+H445</f>
        <v>0</v>
      </c>
      <c r="I444" s="71">
        <f>+I445</f>
        <v>0</v>
      </c>
      <c r="J444" s="71">
        <f>+J445</f>
        <v>0</v>
      </c>
      <c r="K444" s="121" t="str">
        <f>+K445</f>
        <v>0.00</v>
      </c>
    </row>
    <row r="445" spans="1:11" ht="12.75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55">
        <f>SUBTOTAL(9,G445:I445)</f>
        <v>0</v>
      </c>
      <c r="K445" s="110" t="str">
        <f>IFERROR(J445/$J$18*100,"0.00")</f>
        <v>0.00</v>
      </c>
    </row>
    <row r="446" spans="1:11" ht="12.75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71">
        <f>+G447</f>
        <v>0</v>
      </c>
      <c r="H446" s="71">
        <f>+H447</f>
        <v>0</v>
      </c>
      <c r="I446" s="71">
        <f>+I447</f>
        <v>0</v>
      </c>
      <c r="J446" s="71">
        <f>+J447</f>
        <v>0</v>
      </c>
      <c r="K446" s="121" t="str">
        <f>+K447</f>
        <v>0.00</v>
      </c>
    </row>
    <row r="447" spans="1:11" ht="12.75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55">
        <f>SUBTOTAL(9,G447:I447)</f>
        <v>0</v>
      </c>
      <c r="K447" s="110" t="str">
        <f>IFERROR(J447/$J$18*100,"0.00")</f>
        <v>0.00</v>
      </c>
    </row>
    <row r="448" spans="1:11" ht="12.75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277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 t="str">
        <f>+K449</f>
        <v>0.00</v>
      </c>
    </row>
    <row r="449" spans="1:11" ht="12.75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55">
        <f>SUBTOTAL(9,G449:I449)</f>
        <v>0</v>
      </c>
      <c r="K449" s="110" t="str">
        <f>IFERROR(J449/$J$18*100,"0.00")</f>
        <v>0.00</v>
      </c>
    </row>
    <row r="450" spans="1:11" ht="12.75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71">
        <f>+G451</f>
        <v>0</v>
      </c>
      <c r="H450" s="71">
        <f>+H451</f>
        <v>0</v>
      </c>
      <c r="I450" s="71">
        <f>+I451</f>
        <v>0</v>
      </c>
      <c r="J450" s="71">
        <f>+J451</f>
        <v>0</v>
      </c>
      <c r="K450" s="121" t="str">
        <f>+K451</f>
        <v>0.00</v>
      </c>
    </row>
    <row r="451" spans="1:11" ht="12.75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55">
        <f>SUBTOTAL(9,G451:I451)</f>
        <v>0</v>
      </c>
      <c r="K451" s="110" t="str">
        <f>IFERROR(J451/$J$18*100,"0.00")</f>
        <v>0.00</v>
      </c>
    </row>
    <row r="452" spans="1:11" ht="12.75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71">
        <f>+G453</f>
        <v>0</v>
      </c>
      <c r="H452" s="71">
        <f>+H453</f>
        <v>0</v>
      </c>
      <c r="I452" s="71">
        <f>+I453</f>
        <v>0</v>
      </c>
      <c r="J452" s="71">
        <f>+J453</f>
        <v>0</v>
      </c>
      <c r="K452" s="121" t="str">
        <f>+K453</f>
        <v>0.00</v>
      </c>
    </row>
    <row r="453" spans="1:11" ht="12.75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55">
        <f>SUBTOTAL(9,G453:I453)</f>
        <v>0</v>
      </c>
      <c r="K453" s="110" t="str">
        <f>IFERROR(J453/$J$18*100,"0.00")</f>
        <v>0.00</v>
      </c>
    </row>
    <row r="454" spans="1:11" ht="12.75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85">
        <f>+G455+G457</f>
        <v>0</v>
      </c>
      <c r="H454" s="85">
        <f>+H455+H457</f>
        <v>0</v>
      </c>
      <c r="I454" s="85">
        <f>+I455+I457</f>
        <v>0</v>
      </c>
      <c r="J454" s="85">
        <f>+J455+J457</f>
        <v>0</v>
      </c>
      <c r="K454" s="119">
        <f>+K455+K457</f>
        <v>0</v>
      </c>
    </row>
    <row r="455" spans="1:11" ht="12.75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 t="str">
        <f>+K456</f>
        <v>0.00</v>
      </c>
    </row>
    <row r="456" spans="1:11" ht="12.75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55">
        <f>SUBTOTAL(9,G456:I456)</f>
        <v>0</v>
      </c>
      <c r="K456" s="110" t="str">
        <f>IFERROR(J456/$J$18*100,"0.00")</f>
        <v>0.00</v>
      </c>
    </row>
    <row r="457" spans="1:11" ht="12.75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71">
        <f>+G458</f>
        <v>0</v>
      </c>
      <c r="H457" s="71">
        <f>+H458</f>
        <v>0</v>
      </c>
      <c r="I457" s="71">
        <f>+I458</f>
        <v>0</v>
      </c>
      <c r="J457" s="71">
        <f>+J458</f>
        <v>0</v>
      </c>
      <c r="K457" s="121" t="str">
        <f>+K458</f>
        <v>0.00</v>
      </c>
    </row>
    <row r="458" spans="1:11" ht="12.75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55">
        <f>SUBTOTAL(9,G458:I458)</f>
        <v>0</v>
      </c>
      <c r="K458" s="110" t="str">
        <f>IFERROR(J458/$J$18*100,"0.00")</f>
        <v>0.00</v>
      </c>
    </row>
    <row r="459" spans="1:11" ht="12.75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85">
        <f>+G460+G462+G465+G467+G469+G471+G476</f>
        <v>0</v>
      </c>
      <c r="H459" s="85">
        <f>+H460+H462+H465+H467+H469+H471+H476</f>
        <v>0</v>
      </c>
      <c r="I459" s="85">
        <f>+I460+I462+I465+I467+I469+I471+I476</f>
        <v>0</v>
      </c>
      <c r="J459" s="85">
        <f>+J460+J462+J465+J467+J469+J471+J476</f>
        <v>0</v>
      </c>
      <c r="K459" s="119">
        <f>+K460+K462+K465+K467+K469+K471+K476</f>
        <v>0</v>
      </c>
    </row>
    <row r="460" spans="1:11" ht="12.75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 t="str">
        <f>+K461</f>
        <v>0.00</v>
      </c>
    </row>
    <row r="461" spans="1:11" ht="12.75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55">
        <f>SUBTOTAL(9,G461:I461)</f>
        <v>0</v>
      </c>
      <c r="K461" s="110" t="str">
        <f>IFERROR(J461/$J$18*100,"0.00")</f>
        <v>0.00</v>
      </c>
    </row>
    <row r="462" spans="1:11" ht="12.75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71">
        <f>+G463+G464</f>
        <v>0</v>
      </c>
      <c r="H462" s="71">
        <f>+H463+H464</f>
        <v>0</v>
      </c>
      <c r="I462" s="71">
        <f>+I463+I464</f>
        <v>0</v>
      </c>
      <c r="J462" s="71">
        <f>+J463+J464</f>
        <v>0</v>
      </c>
      <c r="K462" s="121">
        <f>+K463+K464</f>
        <v>0</v>
      </c>
    </row>
    <row r="463" spans="1:11" ht="12.75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>
        <f>SUBTOTAL(9,G463:I463)</f>
        <v>0</v>
      </c>
      <c r="K463" s="110" t="str">
        <f>IFERROR(J463/$J$18*100,"0.00")</f>
        <v>0.00</v>
      </c>
    </row>
    <row r="464" spans="1:11" ht="12.75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55">
        <f>SUBTOTAL(9,G464:I464)</f>
        <v>0</v>
      </c>
      <c r="K464" s="110" t="str">
        <f>IFERROR(J464/$J$18*100,"0.00")</f>
        <v>0.00</v>
      </c>
    </row>
    <row r="465" spans="1:11" ht="12.75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 t="str">
        <f>+K466</f>
        <v>0.00</v>
      </c>
    </row>
    <row r="466" spans="1:11" ht="12.75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55">
        <f>SUBTOTAL(9,G466:I466)</f>
        <v>0</v>
      </c>
      <c r="K466" s="110" t="str">
        <f>IFERROR(J466/$J$18*100,"0.00")</f>
        <v>0.00</v>
      </c>
    </row>
    <row r="467" spans="1:11" ht="12.75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 t="str">
        <f>+K468</f>
        <v>0.00</v>
      </c>
    </row>
    <row r="468" spans="1:11" ht="12.75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55">
        <f>SUBTOTAL(9,G468:I468)</f>
        <v>0</v>
      </c>
      <c r="K468" s="110" t="str">
        <f>IFERROR(J468/$J$18*100,"0.00")</f>
        <v>0.00</v>
      </c>
    </row>
    <row r="469" spans="1:11" ht="12.75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 t="str">
        <f>+K470</f>
        <v>0.00</v>
      </c>
    </row>
    <row r="470" spans="1:11" ht="12.75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55">
        <f>SUBTOTAL(9,G470:I470)</f>
        <v>0</v>
      </c>
      <c r="K470" s="110" t="str">
        <f>IFERROR(J470/$J$18*100,"0.00")</f>
        <v>0.00</v>
      </c>
    </row>
    <row r="471" spans="1:11" ht="12.75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71">
        <f>+G472+G473+G474+G475</f>
        <v>0</v>
      </c>
      <c r="H471" s="71">
        <f>+H472+H473+H474+H475</f>
        <v>0</v>
      </c>
      <c r="I471" s="71">
        <f>+I472+I473+I474+I475</f>
        <v>0</v>
      </c>
      <c r="J471" s="71">
        <f>+J472+J473+J474+J475</f>
        <v>0</v>
      </c>
      <c r="K471" s="121">
        <f>+K472+K473+K474+K475</f>
        <v>0</v>
      </c>
    </row>
    <row r="472" spans="1:11" ht="12.75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>
        <f>SUBTOTAL(9,G472:I472)</f>
        <v>0</v>
      </c>
      <c r="K472" s="110" t="str">
        <f>IFERROR(J472/$J$18*100,"0.00")</f>
        <v>0.00</v>
      </c>
    </row>
    <row r="473" spans="1:11" ht="12.75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>
        <f>SUBTOTAL(9,G473:I473)</f>
        <v>0</v>
      </c>
      <c r="K473" s="110" t="str">
        <f>IFERROR(J473/$J$18*100,"0.00")</f>
        <v>0.00</v>
      </c>
    </row>
    <row r="474" spans="1:11" ht="12.75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>
        <f>SUBTOTAL(9,G474:I474)</f>
        <v>0</v>
      </c>
      <c r="K474" s="110" t="str">
        <f>IFERROR(J474/$J$18*100,"0.00")</f>
        <v>0.00</v>
      </c>
    </row>
    <row r="475" spans="1:11" ht="12.75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55">
        <f>SUBTOTAL(9,G475:I475)</f>
        <v>0</v>
      </c>
      <c r="K475" s="110" t="str">
        <f>IFERROR(J475/$J$18*100,"0.00")</f>
        <v>0.00</v>
      </c>
    </row>
    <row r="476" spans="1:11" ht="12.75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 t="str">
        <f>+K477</f>
        <v>0.00</v>
      </c>
    </row>
    <row r="477" spans="1:11" ht="12.75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55">
        <f>SUBTOTAL(9,G477:I477)</f>
        <v>0</v>
      </c>
      <c r="K477" s="110" t="str">
        <f>IFERROR(J477/$J$18*100,"0.00")</f>
        <v>0.00</v>
      </c>
    </row>
    <row r="478" spans="1:11" ht="12.75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 t="str">
        <f>+K480</f>
        <v>0.00</v>
      </c>
    </row>
    <row r="480" spans="1:11" ht="12.75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55">
        <f>SUBTOTAL(9,G480:I480)</f>
        <v>0</v>
      </c>
      <c r="K480" s="110" t="str">
        <f>IFERROR(J480/$J$18*100,"0.00")</f>
        <v>0.00</v>
      </c>
    </row>
    <row r="481" spans="1:11" ht="12.75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 t="str">
        <f>+K482</f>
        <v>0.00</v>
      </c>
    </row>
    <row r="482" spans="1:11" ht="12.75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55">
        <f>SUBTOTAL(9,G482:I482)</f>
        <v>0</v>
      </c>
      <c r="K482" s="110" t="str">
        <f>IFERROR(J482/$J$18*100,"0.00")</f>
        <v>0.00</v>
      </c>
    </row>
    <row r="483" spans="1:11" ht="12.75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 t="str">
        <f>+K484</f>
        <v>0.00</v>
      </c>
    </row>
    <row r="484" spans="1:11" ht="12.75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55">
        <f>SUBTOTAL(9,G484:I484)</f>
        <v>0</v>
      </c>
      <c r="K484" s="110" t="str">
        <f>IFERROR(J484/$J$18*100,"0.00")</f>
        <v>0.00</v>
      </c>
    </row>
    <row r="485" spans="1:11" ht="12.75">
      <c r="A485" s="88">
        <v>2</v>
      </c>
      <c r="B485" s="89">
        <v>7</v>
      </c>
      <c r="C485" s="90"/>
      <c r="D485" s="90"/>
      <c r="E485" s="90"/>
      <c r="F485" s="91" t="s">
        <v>254</v>
      </c>
      <c r="G485" s="92">
        <f>+G486+G497+G510</f>
        <v>0</v>
      </c>
      <c r="H485" s="92">
        <f>+H486+H497+H510</f>
        <v>0</v>
      </c>
      <c r="I485" s="92">
        <f>+I486+I497+I510</f>
        <v>0</v>
      </c>
      <c r="J485" s="92">
        <f>+J486+J497+J510</f>
        <v>0</v>
      </c>
      <c r="K485" s="118">
        <f>+K486+K497+K510</f>
        <v>0</v>
      </c>
    </row>
    <row r="486" spans="1:11" ht="12.75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 t="str">
        <f>+K488</f>
        <v>0.00</v>
      </c>
    </row>
    <row r="488" spans="1:11" ht="12.75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55">
        <f>SUBTOTAL(9,G488:I488)</f>
        <v>0</v>
      </c>
      <c r="K488" s="110" t="str">
        <f>IFERROR(J488/$J$18*100,"0.00")</f>
        <v>0.00</v>
      </c>
    </row>
    <row r="489" spans="1:11" ht="12.75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 t="str">
        <f>+K490</f>
        <v>0.00</v>
      </c>
    </row>
    <row r="490" spans="1:11" ht="12.75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55">
        <f>SUBTOTAL(9,G490:I490)</f>
        <v>0</v>
      </c>
      <c r="K490" s="110" t="str">
        <f>IFERROR(J490/$J$18*100,"0.00")</f>
        <v>0.00</v>
      </c>
    </row>
    <row r="491" spans="1:11" ht="12.75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 t="str">
        <f>+K492</f>
        <v>0.00</v>
      </c>
    </row>
    <row r="492" spans="1:11" ht="12.75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55">
        <f>SUBTOTAL(9,G492:I492)</f>
        <v>0</v>
      </c>
      <c r="K492" s="110" t="str">
        <f>IFERROR(J492/$J$18*100,"0.00")</f>
        <v>0.00</v>
      </c>
    </row>
    <row r="493" spans="1:11" ht="12.75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 t="str">
        <f>+K494</f>
        <v>0.00</v>
      </c>
    </row>
    <row r="494" spans="1:11" ht="12.75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55">
        <f>SUBTOTAL(9,G494:I494)</f>
        <v>0</v>
      </c>
      <c r="K494" s="110" t="str">
        <f>IFERROR(J494/$J$18*100,"0.00")</f>
        <v>0.00</v>
      </c>
    </row>
    <row r="495" spans="1:11" ht="12.75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 t="str">
        <f>+K496</f>
        <v>0.00</v>
      </c>
    </row>
    <row r="496" spans="1:11" ht="12.75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55">
        <f>SUBTOTAL(9,G496:I496)</f>
        <v>0</v>
      </c>
      <c r="K496" s="110" t="str">
        <f>IFERROR(J496/$J$18*100,"0.00")</f>
        <v>0.00</v>
      </c>
    </row>
    <row r="497" spans="1:11" ht="12.75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85">
        <f>+G498+G500+G502+G504+G506+G508</f>
        <v>0</v>
      </c>
      <c r="H497" s="85">
        <f>+H498+H500+H502+H504+H506+H508</f>
        <v>0</v>
      </c>
      <c r="I497" s="85">
        <f>+I498+I500+I502+I504+I506+I508</f>
        <v>0</v>
      </c>
      <c r="J497" s="85">
        <f>+J498+J500+J502+J504+J506+J508</f>
        <v>0</v>
      </c>
      <c r="K497" s="119">
        <f>+K498+K500+K502+K504+K506+K508</f>
        <v>0</v>
      </c>
    </row>
    <row r="498" spans="1:11" ht="12.75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71">
        <f>+G499</f>
        <v>0</v>
      </c>
      <c r="H498" s="71">
        <f>+H499</f>
        <v>0</v>
      </c>
      <c r="I498" s="71">
        <f>+I499</f>
        <v>0</v>
      </c>
      <c r="J498" s="71">
        <f>+J499</f>
        <v>0</v>
      </c>
      <c r="K498" s="121" t="str">
        <f>+K499</f>
        <v>0.00</v>
      </c>
    </row>
    <row r="499" spans="1:11" ht="12.75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55">
        <f>SUBTOTAL(9,G499:I499)</f>
        <v>0</v>
      </c>
      <c r="K499" s="110" t="str">
        <f>IFERROR(J499/$J$18*100,"0.00")</f>
        <v>0.00</v>
      </c>
    </row>
    <row r="500" spans="1:11" ht="12.75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 t="str">
        <f>+K501</f>
        <v>0.00</v>
      </c>
    </row>
    <row r="501" spans="1:11" ht="12.75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55">
        <f>SUBTOTAL(9,G501:I501)</f>
        <v>0</v>
      </c>
      <c r="K501" s="110" t="str">
        <f>IFERROR(J501/$J$18*100,"0.00")</f>
        <v>0.00</v>
      </c>
    </row>
    <row r="502" spans="1:11" ht="12.75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 t="str">
        <f>+K503</f>
        <v>0.00</v>
      </c>
    </row>
    <row r="503" spans="1:11" ht="12.75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55">
        <f>SUBTOTAL(9,G503:I503)</f>
        <v>0</v>
      </c>
      <c r="K503" s="110" t="str">
        <f>IFERROR(J503/$J$18*100,"0.00")</f>
        <v>0.00</v>
      </c>
    </row>
    <row r="504" spans="1:11" ht="12.75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 t="str">
        <f>+K505</f>
        <v>0.00</v>
      </c>
    </row>
    <row r="505" spans="1:11" ht="12.75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55">
        <f>SUBTOTAL(9,G505:I505)</f>
        <v>0</v>
      </c>
      <c r="K505" s="110" t="str">
        <f>IFERROR(J505/$J$18*100,"0.00")</f>
        <v>0.00</v>
      </c>
    </row>
    <row r="506" spans="1:11" ht="12.75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 t="str">
        <f>+K507</f>
        <v>0.00</v>
      </c>
    </row>
    <row r="507" spans="1:11" ht="12.75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55">
        <f>SUBTOTAL(9,G507:I507)</f>
        <v>0</v>
      </c>
      <c r="K507" s="110" t="str">
        <f>IFERROR(J507/$J$18*100,"0.00")</f>
        <v>0.00</v>
      </c>
    </row>
    <row r="508" spans="1:11" ht="12.75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 t="str">
        <f>+K509</f>
        <v>0.00</v>
      </c>
    </row>
    <row r="509" spans="1:11" ht="12.75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55">
        <f>SUBTOTAL(9,G509:I509)</f>
        <v>0</v>
      </c>
      <c r="K509" s="110" t="str">
        <f>IFERROR(J509/$J$18*100,"0.00")</f>
        <v>0.00</v>
      </c>
    </row>
    <row r="510" spans="1:11" ht="12.75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 t="str">
        <f>+K512</f>
        <v>0.00</v>
      </c>
    </row>
    <row r="512" spans="1:11" ht="12.75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55">
        <f>SUBTOTAL(9,G512:I512)</f>
        <v>0</v>
      </c>
      <c r="K512" s="110" t="str">
        <f>IFERROR(J512/$J$18*100,"0.00")</f>
        <v>0.00</v>
      </c>
    </row>
    <row r="513" spans="1:11" ht="12.75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 t="str">
        <f>+K514</f>
        <v>0.00</v>
      </c>
    </row>
    <row r="514" spans="1:11" ht="12.75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5">
        <f>SUBTOTAL(9,G514:I514)</f>
        <v>0</v>
      </c>
      <c r="K514" s="116" t="str">
        <f>IFERROR(J514/$J$18*100,"0.00")</f>
        <v>0.00</v>
      </c>
    </row>
    <row r="515" spans="1:11" s="145" customForma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</row>
    <row r="516" spans="1:11" s="145" customForma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A1:K1"/>
    <mergeCell ref="A2:K2"/>
    <mergeCell ref="A3:K3"/>
    <mergeCell ref="A4:K4"/>
    <mergeCell ref="A5:K5"/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/>
  <cols>
    <col min="1" max="1" width="81.140625" style="331" customWidth="1"/>
    <col min="2" max="2" width="78.42578125" style="331" customWidth="1"/>
    <col min="3" max="3" width="32.28515625" style="328" customWidth="1"/>
    <col min="4" max="4" width="13" style="330" customWidth="1"/>
    <col min="5" max="5" width="15.42578125" style="328" customWidth="1"/>
    <col min="6" max="6" width="16.7109375" style="332" customWidth="1"/>
    <col min="7" max="256" width="9.140625" style="176"/>
    <col min="257" max="257" width="30.7109375" style="176" customWidth="1"/>
    <col min="258" max="258" width="30.140625" style="176" customWidth="1"/>
    <col min="259" max="259" width="52.85546875" style="176" customWidth="1"/>
    <col min="260" max="260" width="13" style="176" customWidth="1"/>
    <col min="261" max="261" width="15.42578125" style="176" customWidth="1"/>
    <col min="262" max="262" width="16.7109375" style="176" customWidth="1"/>
    <col min="263" max="512" width="9.140625" style="176"/>
    <col min="513" max="513" width="30.7109375" style="176" customWidth="1"/>
    <col min="514" max="514" width="30.140625" style="176" customWidth="1"/>
    <col min="515" max="515" width="52.85546875" style="176" customWidth="1"/>
    <col min="516" max="516" width="13" style="176" customWidth="1"/>
    <col min="517" max="517" width="15.42578125" style="176" customWidth="1"/>
    <col min="518" max="518" width="16.7109375" style="176" customWidth="1"/>
    <col min="519" max="768" width="9.140625" style="176"/>
    <col min="769" max="769" width="30.7109375" style="176" customWidth="1"/>
    <col min="770" max="770" width="30.140625" style="176" customWidth="1"/>
    <col min="771" max="771" width="52.85546875" style="176" customWidth="1"/>
    <col min="772" max="772" width="13" style="176" customWidth="1"/>
    <col min="773" max="773" width="15.42578125" style="176" customWidth="1"/>
    <col min="774" max="774" width="16.7109375" style="176" customWidth="1"/>
    <col min="775" max="1024" width="9.140625" style="176"/>
    <col min="1025" max="1025" width="30.7109375" style="176" customWidth="1"/>
    <col min="1026" max="1026" width="30.140625" style="176" customWidth="1"/>
    <col min="1027" max="1027" width="52.85546875" style="176" customWidth="1"/>
    <col min="1028" max="1028" width="13" style="176" customWidth="1"/>
    <col min="1029" max="1029" width="15.42578125" style="176" customWidth="1"/>
    <col min="1030" max="1030" width="16.7109375" style="176" customWidth="1"/>
    <col min="1031" max="1280" width="9.140625" style="176"/>
    <col min="1281" max="1281" width="30.7109375" style="176" customWidth="1"/>
    <col min="1282" max="1282" width="30.140625" style="176" customWidth="1"/>
    <col min="1283" max="1283" width="52.85546875" style="176" customWidth="1"/>
    <col min="1284" max="1284" width="13" style="176" customWidth="1"/>
    <col min="1285" max="1285" width="15.42578125" style="176" customWidth="1"/>
    <col min="1286" max="1286" width="16.7109375" style="176" customWidth="1"/>
    <col min="1287" max="1536" width="9.140625" style="176"/>
    <col min="1537" max="1537" width="30.7109375" style="176" customWidth="1"/>
    <col min="1538" max="1538" width="30.140625" style="176" customWidth="1"/>
    <col min="1539" max="1539" width="52.85546875" style="176" customWidth="1"/>
    <col min="1540" max="1540" width="13" style="176" customWidth="1"/>
    <col min="1541" max="1541" width="15.42578125" style="176" customWidth="1"/>
    <col min="1542" max="1542" width="16.7109375" style="176" customWidth="1"/>
    <col min="1543" max="1792" width="9.140625" style="176"/>
    <col min="1793" max="1793" width="30.7109375" style="176" customWidth="1"/>
    <col min="1794" max="1794" width="30.140625" style="176" customWidth="1"/>
    <col min="1795" max="1795" width="52.85546875" style="176" customWidth="1"/>
    <col min="1796" max="1796" width="13" style="176" customWidth="1"/>
    <col min="1797" max="1797" width="15.42578125" style="176" customWidth="1"/>
    <col min="1798" max="1798" width="16.7109375" style="176" customWidth="1"/>
    <col min="1799" max="2048" width="9.140625" style="176"/>
    <col min="2049" max="2049" width="30.7109375" style="176" customWidth="1"/>
    <col min="2050" max="2050" width="30.140625" style="176" customWidth="1"/>
    <col min="2051" max="2051" width="52.85546875" style="176" customWidth="1"/>
    <col min="2052" max="2052" width="13" style="176" customWidth="1"/>
    <col min="2053" max="2053" width="15.42578125" style="176" customWidth="1"/>
    <col min="2054" max="2054" width="16.7109375" style="176" customWidth="1"/>
    <col min="2055" max="2304" width="9.140625" style="176"/>
    <col min="2305" max="2305" width="30.7109375" style="176" customWidth="1"/>
    <col min="2306" max="2306" width="30.140625" style="176" customWidth="1"/>
    <col min="2307" max="2307" width="52.85546875" style="176" customWidth="1"/>
    <col min="2308" max="2308" width="13" style="176" customWidth="1"/>
    <col min="2309" max="2309" width="15.42578125" style="176" customWidth="1"/>
    <col min="2310" max="2310" width="16.7109375" style="176" customWidth="1"/>
    <col min="2311" max="2560" width="9.140625" style="176"/>
    <col min="2561" max="2561" width="30.7109375" style="176" customWidth="1"/>
    <col min="2562" max="2562" width="30.140625" style="176" customWidth="1"/>
    <col min="2563" max="2563" width="52.85546875" style="176" customWidth="1"/>
    <col min="2564" max="2564" width="13" style="176" customWidth="1"/>
    <col min="2565" max="2565" width="15.42578125" style="176" customWidth="1"/>
    <col min="2566" max="2566" width="16.7109375" style="176" customWidth="1"/>
    <col min="2567" max="2816" width="9.140625" style="176"/>
    <col min="2817" max="2817" width="30.7109375" style="176" customWidth="1"/>
    <col min="2818" max="2818" width="30.140625" style="176" customWidth="1"/>
    <col min="2819" max="2819" width="52.85546875" style="176" customWidth="1"/>
    <col min="2820" max="2820" width="13" style="176" customWidth="1"/>
    <col min="2821" max="2821" width="15.42578125" style="176" customWidth="1"/>
    <col min="2822" max="2822" width="16.7109375" style="176" customWidth="1"/>
    <col min="2823" max="3072" width="9.140625" style="176"/>
    <col min="3073" max="3073" width="30.7109375" style="176" customWidth="1"/>
    <col min="3074" max="3074" width="30.140625" style="176" customWidth="1"/>
    <col min="3075" max="3075" width="52.85546875" style="176" customWidth="1"/>
    <col min="3076" max="3076" width="13" style="176" customWidth="1"/>
    <col min="3077" max="3077" width="15.42578125" style="176" customWidth="1"/>
    <col min="3078" max="3078" width="16.7109375" style="176" customWidth="1"/>
    <col min="3079" max="3328" width="9.140625" style="176"/>
    <col min="3329" max="3329" width="30.7109375" style="176" customWidth="1"/>
    <col min="3330" max="3330" width="30.140625" style="176" customWidth="1"/>
    <col min="3331" max="3331" width="52.85546875" style="176" customWidth="1"/>
    <col min="3332" max="3332" width="13" style="176" customWidth="1"/>
    <col min="3333" max="3333" width="15.42578125" style="176" customWidth="1"/>
    <col min="3334" max="3334" width="16.7109375" style="176" customWidth="1"/>
    <col min="3335" max="3584" width="9.140625" style="176"/>
    <col min="3585" max="3585" width="30.7109375" style="176" customWidth="1"/>
    <col min="3586" max="3586" width="30.140625" style="176" customWidth="1"/>
    <col min="3587" max="3587" width="52.85546875" style="176" customWidth="1"/>
    <col min="3588" max="3588" width="13" style="176" customWidth="1"/>
    <col min="3589" max="3589" width="15.42578125" style="176" customWidth="1"/>
    <col min="3590" max="3590" width="16.7109375" style="176" customWidth="1"/>
    <col min="3591" max="3840" width="9.140625" style="176"/>
    <col min="3841" max="3841" width="30.7109375" style="176" customWidth="1"/>
    <col min="3842" max="3842" width="30.140625" style="176" customWidth="1"/>
    <col min="3843" max="3843" width="52.85546875" style="176" customWidth="1"/>
    <col min="3844" max="3844" width="13" style="176" customWidth="1"/>
    <col min="3845" max="3845" width="15.42578125" style="176" customWidth="1"/>
    <col min="3846" max="3846" width="16.7109375" style="176" customWidth="1"/>
    <col min="3847" max="4096" width="9.140625" style="176"/>
    <col min="4097" max="4097" width="30.7109375" style="176" customWidth="1"/>
    <col min="4098" max="4098" width="30.140625" style="176" customWidth="1"/>
    <col min="4099" max="4099" width="52.85546875" style="176" customWidth="1"/>
    <col min="4100" max="4100" width="13" style="176" customWidth="1"/>
    <col min="4101" max="4101" width="15.42578125" style="176" customWidth="1"/>
    <col min="4102" max="4102" width="16.7109375" style="176" customWidth="1"/>
    <col min="4103" max="4352" width="9.140625" style="176"/>
    <col min="4353" max="4353" width="30.7109375" style="176" customWidth="1"/>
    <col min="4354" max="4354" width="30.140625" style="176" customWidth="1"/>
    <col min="4355" max="4355" width="52.85546875" style="176" customWidth="1"/>
    <col min="4356" max="4356" width="13" style="176" customWidth="1"/>
    <col min="4357" max="4357" width="15.42578125" style="176" customWidth="1"/>
    <col min="4358" max="4358" width="16.7109375" style="176" customWidth="1"/>
    <col min="4359" max="4608" width="9.140625" style="176"/>
    <col min="4609" max="4609" width="30.7109375" style="176" customWidth="1"/>
    <col min="4610" max="4610" width="30.140625" style="176" customWidth="1"/>
    <col min="4611" max="4611" width="52.85546875" style="176" customWidth="1"/>
    <col min="4612" max="4612" width="13" style="176" customWidth="1"/>
    <col min="4613" max="4613" width="15.42578125" style="176" customWidth="1"/>
    <col min="4614" max="4614" width="16.7109375" style="176" customWidth="1"/>
    <col min="4615" max="4864" width="9.140625" style="176"/>
    <col min="4865" max="4865" width="30.7109375" style="176" customWidth="1"/>
    <col min="4866" max="4866" width="30.140625" style="176" customWidth="1"/>
    <col min="4867" max="4867" width="52.85546875" style="176" customWidth="1"/>
    <col min="4868" max="4868" width="13" style="176" customWidth="1"/>
    <col min="4869" max="4869" width="15.42578125" style="176" customWidth="1"/>
    <col min="4870" max="4870" width="16.7109375" style="176" customWidth="1"/>
    <col min="4871" max="5120" width="9.140625" style="176"/>
    <col min="5121" max="5121" width="30.7109375" style="176" customWidth="1"/>
    <col min="5122" max="5122" width="30.140625" style="176" customWidth="1"/>
    <col min="5123" max="5123" width="52.85546875" style="176" customWidth="1"/>
    <col min="5124" max="5124" width="13" style="176" customWidth="1"/>
    <col min="5125" max="5125" width="15.42578125" style="176" customWidth="1"/>
    <col min="5126" max="5126" width="16.7109375" style="176" customWidth="1"/>
    <col min="5127" max="5376" width="9.140625" style="176"/>
    <col min="5377" max="5377" width="30.7109375" style="176" customWidth="1"/>
    <col min="5378" max="5378" width="30.140625" style="176" customWidth="1"/>
    <col min="5379" max="5379" width="52.85546875" style="176" customWidth="1"/>
    <col min="5380" max="5380" width="13" style="176" customWidth="1"/>
    <col min="5381" max="5381" width="15.42578125" style="176" customWidth="1"/>
    <col min="5382" max="5382" width="16.7109375" style="176" customWidth="1"/>
    <col min="5383" max="5632" width="9.140625" style="176"/>
    <col min="5633" max="5633" width="30.7109375" style="176" customWidth="1"/>
    <col min="5634" max="5634" width="30.140625" style="176" customWidth="1"/>
    <col min="5635" max="5635" width="52.85546875" style="176" customWidth="1"/>
    <col min="5636" max="5636" width="13" style="176" customWidth="1"/>
    <col min="5637" max="5637" width="15.42578125" style="176" customWidth="1"/>
    <col min="5638" max="5638" width="16.7109375" style="176" customWidth="1"/>
    <col min="5639" max="5888" width="9.140625" style="176"/>
    <col min="5889" max="5889" width="30.7109375" style="176" customWidth="1"/>
    <col min="5890" max="5890" width="30.140625" style="176" customWidth="1"/>
    <col min="5891" max="5891" width="52.85546875" style="176" customWidth="1"/>
    <col min="5892" max="5892" width="13" style="176" customWidth="1"/>
    <col min="5893" max="5893" width="15.42578125" style="176" customWidth="1"/>
    <col min="5894" max="5894" width="16.7109375" style="176" customWidth="1"/>
    <col min="5895" max="6144" width="9.140625" style="176"/>
    <col min="6145" max="6145" width="30.7109375" style="176" customWidth="1"/>
    <col min="6146" max="6146" width="30.140625" style="176" customWidth="1"/>
    <col min="6147" max="6147" width="52.85546875" style="176" customWidth="1"/>
    <col min="6148" max="6148" width="13" style="176" customWidth="1"/>
    <col min="6149" max="6149" width="15.42578125" style="176" customWidth="1"/>
    <col min="6150" max="6150" width="16.7109375" style="176" customWidth="1"/>
    <col min="6151" max="6400" width="9.140625" style="176"/>
    <col min="6401" max="6401" width="30.7109375" style="176" customWidth="1"/>
    <col min="6402" max="6402" width="30.140625" style="176" customWidth="1"/>
    <col min="6403" max="6403" width="52.85546875" style="176" customWidth="1"/>
    <col min="6404" max="6404" width="13" style="176" customWidth="1"/>
    <col min="6405" max="6405" width="15.42578125" style="176" customWidth="1"/>
    <col min="6406" max="6406" width="16.7109375" style="176" customWidth="1"/>
    <col min="6407" max="6656" width="9.140625" style="176"/>
    <col min="6657" max="6657" width="30.7109375" style="176" customWidth="1"/>
    <col min="6658" max="6658" width="30.140625" style="176" customWidth="1"/>
    <col min="6659" max="6659" width="52.85546875" style="176" customWidth="1"/>
    <col min="6660" max="6660" width="13" style="176" customWidth="1"/>
    <col min="6661" max="6661" width="15.42578125" style="176" customWidth="1"/>
    <col min="6662" max="6662" width="16.7109375" style="176" customWidth="1"/>
    <col min="6663" max="6912" width="9.140625" style="176"/>
    <col min="6913" max="6913" width="30.7109375" style="176" customWidth="1"/>
    <col min="6914" max="6914" width="30.140625" style="176" customWidth="1"/>
    <col min="6915" max="6915" width="52.85546875" style="176" customWidth="1"/>
    <col min="6916" max="6916" width="13" style="176" customWidth="1"/>
    <col min="6917" max="6917" width="15.42578125" style="176" customWidth="1"/>
    <col min="6918" max="6918" width="16.7109375" style="176" customWidth="1"/>
    <col min="6919" max="7168" width="9.140625" style="176"/>
    <col min="7169" max="7169" width="30.7109375" style="176" customWidth="1"/>
    <col min="7170" max="7170" width="30.140625" style="176" customWidth="1"/>
    <col min="7171" max="7171" width="52.85546875" style="176" customWidth="1"/>
    <col min="7172" max="7172" width="13" style="176" customWidth="1"/>
    <col min="7173" max="7173" width="15.42578125" style="176" customWidth="1"/>
    <col min="7174" max="7174" width="16.7109375" style="176" customWidth="1"/>
    <col min="7175" max="7424" width="9.140625" style="176"/>
    <col min="7425" max="7425" width="30.7109375" style="176" customWidth="1"/>
    <col min="7426" max="7426" width="30.140625" style="176" customWidth="1"/>
    <col min="7427" max="7427" width="52.85546875" style="176" customWidth="1"/>
    <col min="7428" max="7428" width="13" style="176" customWidth="1"/>
    <col min="7429" max="7429" width="15.42578125" style="176" customWidth="1"/>
    <col min="7430" max="7430" width="16.7109375" style="176" customWidth="1"/>
    <col min="7431" max="7680" width="9.140625" style="176"/>
    <col min="7681" max="7681" width="30.7109375" style="176" customWidth="1"/>
    <col min="7682" max="7682" width="30.140625" style="176" customWidth="1"/>
    <col min="7683" max="7683" width="52.85546875" style="176" customWidth="1"/>
    <col min="7684" max="7684" width="13" style="176" customWidth="1"/>
    <col min="7685" max="7685" width="15.42578125" style="176" customWidth="1"/>
    <col min="7686" max="7686" width="16.7109375" style="176" customWidth="1"/>
    <col min="7687" max="7936" width="9.140625" style="176"/>
    <col min="7937" max="7937" width="30.7109375" style="176" customWidth="1"/>
    <col min="7938" max="7938" width="30.140625" style="176" customWidth="1"/>
    <col min="7939" max="7939" width="52.85546875" style="176" customWidth="1"/>
    <col min="7940" max="7940" width="13" style="176" customWidth="1"/>
    <col min="7941" max="7941" width="15.42578125" style="176" customWidth="1"/>
    <col min="7942" max="7942" width="16.7109375" style="176" customWidth="1"/>
    <col min="7943" max="8192" width="9.140625" style="176"/>
    <col min="8193" max="8193" width="30.7109375" style="176" customWidth="1"/>
    <col min="8194" max="8194" width="30.140625" style="176" customWidth="1"/>
    <col min="8195" max="8195" width="52.85546875" style="176" customWidth="1"/>
    <col min="8196" max="8196" width="13" style="176" customWidth="1"/>
    <col min="8197" max="8197" width="15.42578125" style="176" customWidth="1"/>
    <col min="8198" max="8198" width="16.7109375" style="176" customWidth="1"/>
    <col min="8199" max="8448" width="9.140625" style="176"/>
    <col min="8449" max="8449" width="30.7109375" style="176" customWidth="1"/>
    <col min="8450" max="8450" width="30.140625" style="176" customWidth="1"/>
    <col min="8451" max="8451" width="52.85546875" style="176" customWidth="1"/>
    <col min="8452" max="8452" width="13" style="176" customWidth="1"/>
    <col min="8453" max="8453" width="15.42578125" style="176" customWidth="1"/>
    <col min="8454" max="8454" width="16.7109375" style="176" customWidth="1"/>
    <col min="8455" max="8704" width="9.140625" style="176"/>
    <col min="8705" max="8705" width="30.7109375" style="176" customWidth="1"/>
    <col min="8706" max="8706" width="30.140625" style="176" customWidth="1"/>
    <col min="8707" max="8707" width="52.85546875" style="176" customWidth="1"/>
    <col min="8708" max="8708" width="13" style="176" customWidth="1"/>
    <col min="8709" max="8709" width="15.42578125" style="176" customWidth="1"/>
    <col min="8710" max="8710" width="16.7109375" style="176" customWidth="1"/>
    <col min="8711" max="8960" width="9.140625" style="176"/>
    <col min="8961" max="8961" width="30.7109375" style="176" customWidth="1"/>
    <col min="8962" max="8962" width="30.140625" style="176" customWidth="1"/>
    <col min="8963" max="8963" width="52.85546875" style="176" customWidth="1"/>
    <col min="8964" max="8964" width="13" style="176" customWidth="1"/>
    <col min="8965" max="8965" width="15.42578125" style="176" customWidth="1"/>
    <col min="8966" max="8966" width="16.7109375" style="176" customWidth="1"/>
    <col min="8967" max="9216" width="9.140625" style="176"/>
    <col min="9217" max="9217" width="30.7109375" style="176" customWidth="1"/>
    <col min="9218" max="9218" width="30.140625" style="176" customWidth="1"/>
    <col min="9219" max="9219" width="52.85546875" style="176" customWidth="1"/>
    <col min="9220" max="9220" width="13" style="176" customWidth="1"/>
    <col min="9221" max="9221" width="15.42578125" style="176" customWidth="1"/>
    <col min="9222" max="9222" width="16.7109375" style="176" customWidth="1"/>
    <col min="9223" max="9472" width="9.140625" style="176"/>
    <col min="9473" max="9473" width="30.7109375" style="176" customWidth="1"/>
    <col min="9474" max="9474" width="30.140625" style="176" customWidth="1"/>
    <col min="9475" max="9475" width="52.85546875" style="176" customWidth="1"/>
    <col min="9476" max="9476" width="13" style="176" customWidth="1"/>
    <col min="9477" max="9477" width="15.42578125" style="176" customWidth="1"/>
    <col min="9478" max="9478" width="16.7109375" style="176" customWidth="1"/>
    <col min="9479" max="9728" width="9.140625" style="176"/>
    <col min="9729" max="9729" width="30.7109375" style="176" customWidth="1"/>
    <col min="9730" max="9730" width="30.140625" style="176" customWidth="1"/>
    <col min="9731" max="9731" width="52.85546875" style="176" customWidth="1"/>
    <col min="9732" max="9732" width="13" style="176" customWidth="1"/>
    <col min="9733" max="9733" width="15.42578125" style="176" customWidth="1"/>
    <col min="9734" max="9734" width="16.7109375" style="176" customWidth="1"/>
    <col min="9735" max="9984" width="9.140625" style="176"/>
    <col min="9985" max="9985" width="30.7109375" style="176" customWidth="1"/>
    <col min="9986" max="9986" width="30.140625" style="176" customWidth="1"/>
    <col min="9987" max="9987" width="52.85546875" style="176" customWidth="1"/>
    <col min="9988" max="9988" width="13" style="176" customWidth="1"/>
    <col min="9989" max="9989" width="15.42578125" style="176" customWidth="1"/>
    <col min="9990" max="9990" width="16.7109375" style="176" customWidth="1"/>
    <col min="9991" max="10240" width="9.140625" style="176"/>
    <col min="10241" max="10241" width="30.7109375" style="176" customWidth="1"/>
    <col min="10242" max="10242" width="30.140625" style="176" customWidth="1"/>
    <col min="10243" max="10243" width="52.85546875" style="176" customWidth="1"/>
    <col min="10244" max="10244" width="13" style="176" customWidth="1"/>
    <col min="10245" max="10245" width="15.42578125" style="176" customWidth="1"/>
    <col min="10246" max="10246" width="16.7109375" style="176" customWidth="1"/>
    <col min="10247" max="10496" width="9.140625" style="176"/>
    <col min="10497" max="10497" width="30.7109375" style="176" customWidth="1"/>
    <col min="10498" max="10498" width="30.140625" style="176" customWidth="1"/>
    <col min="10499" max="10499" width="52.85546875" style="176" customWidth="1"/>
    <col min="10500" max="10500" width="13" style="176" customWidth="1"/>
    <col min="10501" max="10501" width="15.42578125" style="176" customWidth="1"/>
    <col min="10502" max="10502" width="16.7109375" style="176" customWidth="1"/>
    <col min="10503" max="10752" width="9.140625" style="176"/>
    <col min="10753" max="10753" width="30.7109375" style="176" customWidth="1"/>
    <col min="10754" max="10754" width="30.140625" style="176" customWidth="1"/>
    <col min="10755" max="10755" width="52.85546875" style="176" customWidth="1"/>
    <col min="10756" max="10756" width="13" style="176" customWidth="1"/>
    <col min="10757" max="10757" width="15.42578125" style="176" customWidth="1"/>
    <col min="10758" max="10758" width="16.7109375" style="176" customWidth="1"/>
    <col min="10759" max="11008" width="9.140625" style="176"/>
    <col min="11009" max="11009" width="30.7109375" style="176" customWidth="1"/>
    <col min="11010" max="11010" width="30.140625" style="176" customWidth="1"/>
    <col min="11011" max="11011" width="52.85546875" style="176" customWidth="1"/>
    <col min="11012" max="11012" width="13" style="176" customWidth="1"/>
    <col min="11013" max="11013" width="15.42578125" style="176" customWidth="1"/>
    <col min="11014" max="11014" width="16.7109375" style="176" customWidth="1"/>
    <col min="11015" max="11264" width="9.140625" style="176"/>
    <col min="11265" max="11265" width="30.7109375" style="176" customWidth="1"/>
    <col min="11266" max="11266" width="30.140625" style="176" customWidth="1"/>
    <col min="11267" max="11267" width="52.85546875" style="176" customWidth="1"/>
    <col min="11268" max="11268" width="13" style="176" customWidth="1"/>
    <col min="11269" max="11269" width="15.42578125" style="176" customWidth="1"/>
    <col min="11270" max="11270" width="16.7109375" style="176" customWidth="1"/>
    <col min="11271" max="11520" width="9.140625" style="176"/>
    <col min="11521" max="11521" width="30.7109375" style="176" customWidth="1"/>
    <col min="11522" max="11522" width="30.140625" style="176" customWidth="1"/>
    <col min="11523" max="11523" width="52.85546875" style="176" customWidth="1"/>
    <col min="11524" max="11524" width="13" style="176" customWidth="1"/>
    <col min="11525" max="11525" width="15.42578125" style="176" customWidth="1"/>
    <col min="11526" max="11526" width="16.7109375" style="176" customWidth="1"/>
    <col min="11527" max="11776" width="9.140625" style="176"/>
    <col min="11777" max="11777" width="30.7109375" style="176" customWidth="1"/>
    <col min="11778" max="11778" width="30.140625" style="176" customWidth="1"/>
    <col min="11779" max="11779" width="52.85546875" style="176" customWidth="1"/>
    <col min="11780" max="11780" width="13" style="176" customWidth="1"/>
    <col min="11781" max="11781" width="15.42578125" style="176" customWidth="1"/>
    <col min="11782" max="11782" width="16.7109375" style="176" customWidth="1"/>
    <col min="11783" max="12032" width="9.140625" style="176"/>
    <col min="12033" max="12033" width="30.7109375" style="176" customWidth="1"/>
    <col min="12034" max="12034" width="30.140625" style="176" customWidth="1"/>
    <col min="12035" max="12035" width="52.85546875" style="176" customWidth="1"/>
    <col min="12036" max="12036" width="13" style="176" customWidth="1"/>
    <col min="12037" max="12037" width="15.42578125" style="176" customWidth="1"/>
    <col min="12038" max="12038" width="16.7109375" style="176" customWidth="1"/>
    <col min="12039" max="12288" width="9.140625" style="176"/>
    <col min="12289" max="12289" width="30.7109375" style="176" customWidth="1"/>
    <col min="12290" max="12290" width="30.140625" style="176" customWidth="1"/>
    <col min="12291" max="12291" width="52.85546875" style="176" customWidth="1"/>
    <col min="12292" max="12292" width="13" style="176" customWidth="1"/>
    <col min="12293" max="12293" width="15.42578125" style="176" customWidth="1"/>
    <col min="12294" max="12294" width="16.7109375" style="176" customWidth="1"/>
    <col min="12295" max="12544" width="9.140625" style="176"/>
    <col min="12545" max="12545" width="30.7109375" style="176" customWidth="1"/>
    <col min="12546" max="12546" width="30.140625" style="176" customWidth="1"/>
    <col min="12547" max="12547" width="52.85546875" style="176" customWidth="1"/>
    <col min="12548" max="12548" width="13" style="176" customWidth="1"/>
    <col min="12549" max="12549" width="15.42578125" style="176" customWidth="1"/>
    <col min="12550" max="12550" width="16.7109375" style="176" customWidth="1"/>
    <col min="12551" max="12800" width="9.140625" style="176"/>
    <col min="12801" max="12801" width="30.7109375" style="176" customWidth="1"/>
    <col min="12802" max="12802" width="30.140625" style="176" customWidth="1"/>
    <col min="12803" max="12803" width="52.85546875" style="176" customWidth="1"/>
    <col min="12804" max="12804" width="13" style="176" customWidth="1"/>
    <col min="12805" max="12805" width="15.42578125" style="176" customWidth="1"/>
    <col min="12806" max="12806" width="16.7109375" style="176" customWidth="1"/>
    <col min="12807" max="13056" width="9.140625" style="176"/>
    <col min="13057" max="13057" width="30.7109375" style="176" customWidth="1"/>
    <col min="13058" max="13058" width="30.140625" style="176" customWidth="1"/>
    <col min="13059" max="13059" width="52.85546875" style="176" customWidth="1"/>
    <col min="13060" max="13060" width="13" style="176" customWidth="1"/>
    <col min="13061" max="13061" width="15.42578125" style="176" customWidth="1"/>
    <col min="13062" max="13062" width="16.7109375" style="176" customWidth="1"/>
    <col min="13063" max="13312" width="9.140625" style="176"/>
    <col min="13313" max="13313" width="30.7109375" style="176" customWidth="1"/>
    <col min="13314" max="13314" width="30.140625" style="176" customWidth="1"/>
    <col min="13315" max="13315" width="52.85546875" style="176" customWidth="1"/>
    <col min="13316" max="13316" width="13" style="176" customWidth="1"/>
    <col min="13317" max="13317" width="15.42578125" style="176" customWidth="1"/>
    <col min="13318" max="13318" width="16.7109375" style="176" customWidth="1"/>
    <col min="13319" max="13568" width="9.140625" style="176"/>
    <col min="13569" max="13569" width="30.7109375" style="176" customWidth="1"/>
    <col min="13570" max="13570" width="30.140625" style="176" customWidth="1"/>
    <col min="13571" max="13571" width="52.85546875" style="176" customWidth="1"/>
    <col min="13572" max="13572" width="13" style="176" customWidth="1"/>
    <col min="13573" max="13573" width="15.42578125" style="176" customWidth="1"/>
    <col min="13574" max="13574" width="16.7109375" style="176" customWidth="1"/>
    <col min="13575" max="13824" width="9.140625" style="176"/>
    <col min="13825" max="13825" width="30.7109375" style="176" customWidth="1"/>
    <col min="13826" max="13826" width="30.140625" style="176" customWidth="1"/>
    <col min="13827" max="13827" width="52.85546875" style="176" customWidth="1"/>
    <col min="13828" max="13828" width="13" style="176" customWidth="1"/>
    <col min="13829" max="13829" width="15.42578125" style="176" customWidth="1"/>
    <col min="13830" max="13830" width="16.7109375" style="176" customWidth="1"/>
    <col min="13831" max="14080" width="9.140625" style="176"/>
    <col min="14081" max="14081" width="30.7109375" style="176" customWidth="1"/>
    <col min="14082" max="14082" width="30.140625" style="176" customWidth="1"/>
    <col min="14083" max="14083" width="52.85546875" style="176" customWidth="1"/>
    <col min="14084" max="14084" width="13" style="176" customWidth="1"/>
    <col min="14085" max="14085" width="15.42578125" style="176" customWidth="1"/>
    <col min="14086" max="14086" width="16.7109375" style="176" customWidth="1"/>
    <col min="14087" max="14336" width="9.140625" style="176"/>
    <col min="14337" max="14337" width="30.7109375" style="176" customWidth="1"/>
    <col min="14338" max="14338" width="30.140625" style="176" customWidth="1"/>
    <col min="14339" max="14339" width="52.85546875" style="176" customWidth="1"/>
    <col min="14340" max="14340" width="13" style="176" customWidth="1"/>
    <col min="14341" max="14341" width="15.42578125" style="176" customWidth="1"/>
    <col min="14342" max="14342" width="16.7109375" style="176" customWidth="1"/>
    <col min="14343" max="14592" width="9.140625" style="176"/>
    <col min="14593" max="14593" width="30.7109375" style="176" customWidth="1"/>
    <col min="14594" max="14594" width="30.140625" style="176" customWidth="1"/>
    <col min="14595" max="14595" width="52.85546875" style="176" customWidth="1"/>
    <col min="14596" max="14596" width="13" style="176" customWidth="1"/>
    <col min="14597" max="14597" width="15.42578125" style="176" customWidth="1"/>
    <col min="14598" max="14598" width="16.7109375" style="176" customWidth="1"/>
    <col min="14599" max="14848" width="9.140625" style="176"/>
    <col min="14849" max="14849" width="30.7109375" style="176" customWidth="1"/>
    <col min="14850" max="14850" width="30.140625" style="176" customWidth="1"/>
    <col min="14851" max="14851" width="52.85546875" style="176" customWidth="1"/>
    <col min="14852" max="14852" width="13" style="176" customWidth="1"/>
    <col min="14853" max="14853" width="15.42578125" style="176" customWidth="1"/>
    <col min="14854" max="14854" width="16.7109375" style="176" customWidth="1"/>
    <col min="14855" max="15104" width="9.140625" style="176"/>
    <col min="15105" max="15105" width="30.7109375" style="176" customWidth="1"/>
    <col min="15106" max="15106" width="30.140625" style="176" customWidth="1"/>
    <col min="15107" max="15107" width="52.85546875" style="176" customWidth="1"/>
    <col min="15108" max="15108" width="13" style="176" customWidth="1"/>
    <col min="15109" max="15109" width="15.42578125" style="176" customWidth="1"/>
    <col min="15110" max="15110" width="16.7109375" style="176" customWidth="1"/>
    <col min="15111" max="15360" width="9.140625" style="176"/>
    <col min="15361" max="15361" width="30.7109375" style="176" customWidth="1"/>
    <col min="15362" max="15362" width="30.140625" style="176" customWidth="1"/>
    <col min="15363" max="15363" width="52.85546875" style="176" customWidth="1"/>
    <col min="15364" max="15364" width="13" style="176" customWidth="1"/>
    <col min="15365" max="15365" width="15.42578125" style="176" customWidth="1"/>
    <col min="15366" max="15366" width="16.7109375" style="176" customWidth="1"/>
    <col min="15367" max="15616" width="9.140625" style="176"/>
    <col min="15617" max="15617" width="30.7109375" style="176" customWidth="1"/>
    <col min="15618" max="15618" width="30.140625" style="176" customWidth="1"/>
    <col min="15619" max="15619" width="52.85546875" style="176" customWidth="1"/>
    <col min="15620" max="15620" width="13" style="176" customWidth="1"/>
    <col min="15621" max="15621" width="15.42578125" style="176" customWidth="1"/>
    <col min="15622" max="15622" width="16.7109375" style="176" customWidth="1"/>
    <col min="15623" max="15872" width="9.140625" style="176"/>
    <col min="15873" max="15873" width="30.7109375" style="176" customWidth="1"/>
    <col min="15874" max="15874" width="30.140625" style="176" customWidth="1"/>
    <col min="15875" max="15875" width="52.85546875" style="176" customWidth="1"/>
    <col min="15876" max="15876" width="13" style="176" customWidth="1"/>
    <col min="15877" max="15877" width="15.42578125" style="176" customWidth="1"/>
    <col min="15878" max="15878" width="16.7109375" style="176" customWidth="1"/>
    <col min="15879" max="16128" width="9.140625" style="176"/>
    <col min="16129" max="16129" width="30.7109375" style="176" customWidth="1"/>
    <col min="16130" max="16130" width="30.140625" style="176" customWidth="1"/>
    <col min="16131" max="16131" width="52.85546875" style="176" customWidth="1"/>
    <col min="16132" max="16132" width="13" style="176" customWidth="1"/>
    <col min="16133" max="16133" width="15.42578125" style="176" customWidth="1"/>
    <col min="16134" max="16134" width="16.7109375" style="176" customWidth="1"/>
    <col min="16135" max="16384" width="9.140625" style="176"/>
  </cols>
  <sheetData>
    <row r="1" spans="1:6" s="170" customFormat="1" ht="36">
      <c r="A1" s="166" t="s">
        <v>480</v>
      </c>
      <c r="B1" s="166" t="s">
        <v>481</v>
      </c>
      <c r="C1" s="167" t="s">
        <v>482</v>
      </c>
      <c r="D1" s="167" t="s">
        <v>1</v>
      </c>
      <c r="E1" s="168" t="s">
        <v>2</v>
      </c>
      <c r="F1" s="169" t="s">
        <v>483</v>
      </c>
    </row>
    <row r="2" spans="1:6" ht="20.100000000000001" customHeight="1">
      <c r="A2" s="171" t="s">
        <v>192</v>
      </c>
      <c r="B2" s="171" t="s">
        <v>484</v>
      </c>
      <c r="C2" s="172" t="s">
        <v>485</v>
      </c>
      <c r="D2" s="173" t="s">
        <v>486</v>
      </c>
      <c r="E2" s="174">
        <v>944</v>
      </c>
      <c r="F2" s="175" t="s">
        <v>487</v>
      </c>
    </row>
    <row r="3" spans="1:6" ht="24">
      <c r="A3" s="171" t="s">
        <v>192</v>
      </c>
      <c r="B3" s="171" t="s">
        <v>484</v>
      </c>
      <c r="C3" s="172" t="s">
        <v>488</v>
      </c>
      <c r="D3" s="173" t="s">
        <v>486</v>
      </c>
      <c r="E3" s="174">
        <v>590</v>
      </c>
      <c r="F3" s="175" t="s">
        <v>487</v>
      </c>
    </row>
    <row r="4" spans="1:6" ht="36">
      <c r="A4" s="177" t="s">
        <v>183</v>
      </c>
      <c r="B4" s="177" t="s">
        <v>489</v>
      </c>
      <c r="C4" s="177" t="s">
        <v>490</v>
      </c>
      <c r="D4" s="178" t="s">
        <v>486</v>
      </c>
      <c r="E4" s="179">
        <v>5000.5</v>
      </c>
      <c r="F4" s="180" t="s">
        <v>491</v>
      </c>
    </row>
    <row r="5" spans="1:6" ht="36">
      <c r="A5" s="177" t="s">
        <v>183</v>
      </c>
      <c r="B5" s="177" t="s">
        <v>489</v>
      </c>
      <c r="C5" s="177" t="s">
        <v>492</v>
      </c>
      <c r="D5" s="178" t="s">
        <v>486</v>
      </c>
      <c r="E5" s="179">
        <v>10133.5</v>
      </c>
      <c r="F5" s="180" t="s">
        <v>491</v>
      </c>
    </row>
    <row r="6" spans="1:6" ht="36">
      <c r="A6" s="177" t="s">
        <v>183</v>
      </c>
      <c r="B6" s="177" t="s">
        <v>489</v>
      </c>
      <c r="C6" s="177" t="s">
        <v>493</v>
      </c>
      <c r="D6" s="178" t="s">
        <v>486</v>
      </c>
      <c r="E6" s="179">
        <v>25488</v>
      </c>
      <c r="F6" s="180" t="s">
        <v>491</v>
      </c>
    </row>
    <row r="7" spans="1:6" ht="36">
      <c r="A7" s="177" t="s">
        <v>183</v>
      </c>
      <c r="B7" s="177" t="s">
        <v>489</v>
      </c>
      <c r="C7" s="177" t="s">
        <v>494</v>
      </c>
      <c r="D7" s="178" t="s">
        <v>486</v>
      </c>
      <c r="E7" s="179">
        <v>61419</v>
      </c>
      <c r="F7" s="180" t="s">
        <v>491</v>
      </c>
    </row>
    <row r="8" spans="1:6" ht="21.95" customHeight="1">
      <c r="A8" s="177" t="s">
        <v>183</v>
      </c>
      <c r="B8" s="177" t="s">
        <v>489</v>
      </c>
      <c r="C8" s="177" t="s">
        <v>495</v>
      </c>
      <c r="D8" s="178" t="s">
        <v>486</v>
      </c>
      <c r="E8" s="179">
        <v>33435.300000000003</v>
      </c>
      <c r="F8" s="180" t="s">
        <v>491</v>
      </c>
    </row>
    <row r="9" spans="1:6" ht="17.100000000000001" customHeight="1">
      <c r="A9" s="177" t="s">
        <v>183</v>
      </c>
      <c r="B9" s="177" t="s">
        <v>489</v>
      </c>
      <c r="C9" s="177" t="s">
        <v>496</v>
      </c>
      <c r="D9" s="178" t="s">
        <v>486</v>
      </c>
      <c r="E9" s="179">
        <v>9410.5</v>
      </c>
      <c r="F9" s="180" t="s">
        <v>491</v>
      </c>
    </row>
    <row r="10" spans="1:6" ht="18.95" customHeight="1">
      <c r="A10" s="177" t="s">
        <v>183</v>
      </c>
      <c r="B10" s="177" t="s">
        <v>489</v>
      </c>
      <c r="C10" s="177" t="s">
        <v>497</v>
      </c>
      <c r="D10" s="178" t="s">
        <v>486</v>
      </c>
      <c r="E10" s="179">
        <v>5929.5</v>
      </c>
      <c r="F10" s="180" t="s">
        <v>491</v>
      </c>
    </row>
    <row r="11" spans="1:6" ht="17.100000000000001" customHeight="1">
      <c r="A11" s="177" t="s">
        <v>183</v>
      </c>
      <c r="B11" s="177" t="s">
        <v>489</v>
      </c>
      <c r="C11" s="177" t="s">
        <v>498</v>
      </c>
      <c r="D11" s="178" t="s">
        <v>486</v>
      </c>
      <c r="E11" s="179">
        <v>65844</v>
      </c>
      <c r="F11" s="180" t="s">
        <v>491</v>
      </c>
    </row>
    <row r="12" spans="1:6" ht="18" customHeight="1">
      <c r="A12" s="177" t="s">
        <v>183</v>
      </c>
      <c r="B12" s="177" t="s">
        <v>489</v>
      </c>
      <c r="C12" s="177" t="s">
        <v>499</v>
      </c>
      <c r="D12" s="178" t="s">
        <v>486</v>
      </c>
      <c r="E12" s="179">
        <v>29393.8</v>
      </c>
      <c r="F12" s="180" t="s">
        <v>491</v>
      </c>
    </row>
    <row r="13" spans="1:6" ht="18" customHeight="1">
      <c r="A13" s="177" t="s">
        <v>183</v>
      </c>
      <c r="B13" s="177" t="s">
        <v>489</v>
      </c>
      <c r="C13" s="177" t="s">
        <v>500</v>
      </c>
      <c r="D13" s="178" t="s">
        <v>486</v>
      </c>
      <c r="E13" s="179">
        <v>27193.1</v>
      </c>
      <c r="F13" s="180" t="s">
        <v>491</v>
      </c>
    </row>
    <row r="14" spans="1:6" ht="48">
      <c r="A14" s="177" t="s">
        <v>183</v>
      </c>
      <c r="B14" s="177" t="s">
        <v>489</v>
      </c>
      <c r="C14" s="177" t="s">
        <v>501</v>
      </c>
      <c r="D14" s="178" t="s">
        <v>486</v>
      </c>
      <c r="E14" s="179">
        <v>50380.1</v>
      </c>
      <c r="F14" s="180" t="s">
        <v>491</v>
      </c>
    </row>
    <row r="15" spans="1:6" ht="48">
      <c r="A15" s="177" t="s">
        <v>183</v>
      </c>
      <c r="B15" s="177" t="s">
        <v>489</v>
      </c>
      <c r="C15" s="177" t="s">
        <v>502</v>
      </c>
      <c r="D15" s="178" t="s">
        <v>486</v>
      </c>
      <c r="E15" s="179">
        <v>29323</v>
      </c>
      <c r="F15" s="180" t="s">
        <v>491</v>
      </c>
    </row>
    <row r="16" spans="1:6" ht="48">
      <c r="A16" s="177" t="s">
        <v>183</v>
      </c>
      <c r="B16" s="177" t="s">
        <v>489</v>
      </c>
      <c r="C16" s="177" t="s">
        <v>503</v>
      </c>
      <c r="D16" s="178" t="s">
        <v>486</v>
      </c>
      <c r="E16" s="179">
        <v>32833.5</v>
      </c>
      <c r="F16" s="180" t="s">
        <v>491</v>
      </c>
    </row>
    <row r="17" spans="1:6" ht="48">
      <c r="A17" s="177" t="s">
        <v>183</v>
      </c>
      <c r="B17" s="177" t="s">
        <v>489</v>
      </c>
      <c r="C17" s="177" t="s">
        <v>504</v>
      </c>
      <c r="D17" s="178" t="s">
        <v>486</v>
      </c>
      <c r="E17" s="179">
        <v>12537.5</v>
      </c>
      <c r="F17" s="180" t="s">
        <v>491</v>
      </c>
    </row>
    <row r="18" spans="1:6" ht="48">
      <c r="A18" s="177" t="s">
        <v>183</v>
      </c>
      <c r="B18" s="177" t="s">
        <v>489</v>
      </c>
      <c r="C18" s="177" t="s">
        <v>505</v>
      </c>
      <c r="D18" s="178" t="s">
        <v>486</v>
      </c>
      <c r="E18" s="179">
        <v>12626</v>
      </c>
      <c r="F18" s="180" t="s">
        <v>491</v>
      </c>
    </row>
    <row r="19" spans="1:6" ht="48">
      <c r="A19" s="177" t="s">
        <v>183</v>
      </c>
      <c r="B19" s="177" t="s">
        <v>489</v>
      </c>
      <c r="C19" s="177" t="s">
        <v>506</v>
      </c>
      <c r="D19" s="178" t="s">
        <v>486</v>
      </c>
      <c r="E19" s="179">
        <v>95892.7</v>
      </c>
      <c r="F19" s="180" t="s">
        <v>491</v>
      </c>
    </row>
    <row r="20" spans="1:6" ht="22.7" customHeight="1">
      <c r="A20" s="177" t="s">
        <v>183</v>
      </c>
      <c r="B20" s="177" t="s">
        <v>489</v>
      </c>
      <c r="C20" s="177" t="s">
        <v>507</v>
      </c>
      <c r="D20" s="178" t="s">
        <v>486</v>
      </c>
      <c r="E20" s="179">
        <v>19706</v>
      </c>
      <c r="F20" s="180" t="s">
        <v>491</v>
      </c>
    </row>
    <row r="21" spans="1:6" ht="22.7" customHeight="1">
      <c r="A21" s="177" t="s">
        <v>183</v>
      </c>
      <c r="B21" s="177" t="s">
        <v>489</v>
      </c>
      <c r="C21" s="177" t="s">
        <v>508</v>
      </c>
      <c r="D21" s="178" t="s">
        <v>486</v>
      </c>
      <c r="E21" s="179">
        <v>30975</v>
      </c>
      <c r="F21" s="180" t="s">
        <v>491</v>
      </c>
    </row>
    <row r="22" spans="1:6" ht="24">
      <c r="A22" s="177" t="s">
        <v>183</v>
      </c>
      <c r="B22" s="177" t="s">
        <v>489</v>
      </c>
      <c r="C22" s="177" t="s">
        <v>509</v>
      </c>
      <c r="D22" s="178" t="s">
        <v>486</v>
      </c>
      <c r="E22" s="179">
        <v>15251.5</v>
      </c>
      <c r="F22" s="180" t="s">
        <v>491</v>
      </c>
    </row>
    <row r="23" spans="1:6" ht="24">
      <c r="A23" s="177" t="s">
        <v>183</v>
      </c>
      <c r="B23" s="177" t="s">
        <v>489</v>
      </c>
      <c r="C23" s="177" t="s">
        <v>510</v>
      </c>
      <c r="D23" s="178" t="s">
        <v>486</v>
      </c>
      <c r="E23" s="179">
        <v>24225.4</v>
      </c>
      <c r="F23" s="180" t="s">
        <v>491</v>
      </c>
    </row>
    <row r="24" spans="1:6" ht="22.7" customHeight="1">
      <c r="A24" s="181" t="s">
        <v>207</v>
      </c>
      <c r="B24" s="181" t="s">
        <v>511</v>
      </c>
      <c r="C24" s="182" t="s">
        <v>512</v>
      </c>
      <c r="D24" s="183" t="s">
        <v>513</v>
      </c>
      <c r="E24" s="184">
        <v>1003</v>
      </c>
      <c r="F24" s="185" t="s">
        <v>514</v>
      </c>
    </row>
    <row r="25" spans="1:6">
      <c r="A25" s="181" t="s">
        <v>207</v>
      </c>
      <c r="B25" s="181" t="s">
        <v>511</v>
      </c>
      <c r="C25" s="182" t="s">
        <v>515</v>
      </c>
      <c r="D25" s="183" t="s">
        <v>513</v>
      </c>
      <c r="E25" s="184">
        <v>1003</v>
      </c>
      <c r="F25" s="185" t="s">
        <v>514</v>
      </c>
    </row>
    <row r="26" spans="1:6" ht="24" customHeight="1">
      <c r="A26" s="181" t="s">
        <v>207</v>
      </c>
      <c r="B26" s="181" t="s">
        <v>511</v>
      </c>
      <c r="C26" s="182" t="s">
        <v>516</v>
      </c>
      <c r="D26" s="183" t="s">
        <v>513</v>
      </c>
      <c r="E26" s="184">
        <v>3009</v>
      </c>
      <c r="F26" s="185" t="s">
        <v>514</v>
      </c>
    </row>
    <row r="27" spans="1:6">
      <c r="A27" s="181" t="s">
        <v>207</v>
      </c>
      <c r="B27" s="181" t="s">
        <v>511</v>
      </c>
      <c r="C27" s="182" t="s">
        <v>517</v>
      </c>
      <c r="D27" s="183" t="s">
        <v>513</v>
      </c>
      <c r="E27" s="184">
        <v>1882.1</v>
      </c>
      <c r="F27" s="185" t="s">
        <v>514</v>
      </c>
    </row>
    <row r="28" spans="1:6">
      <c r="A28" s="181" t="s">
        <v>207</v>
      </c>
      <c r="B28" s="181" t="s">
        <v>511</v>
      </c>
      <c r="C28" s="182" t="s">
        <v>518</v>
      </c>
      <c r="D28" s="183" t="s">
        <v>486</v>
      </c>
      <c r="E28" s="184">
        <v>83.78</v>
      </c>
      <c r="F28" s="185" t="s">
        <v>514</v>
      </c>
    </row>
    <row r="29" spans="1:6">
      <c r="A29" s="181" t="s">
        <v>207</v>
      </c>
      <c r="B29" s="181" t="s">
        <v>511</v>
      </c>
      <c r="C29" s="182" t="s">
        <v>519</v>
      </c>
      <c r="D29" s="183" t="s">
        <v>486</v>
      </c>
      <c r="E29" s="184">
        <v>192.34</v>
      </c>
      <c r="F29" s="185" t="s">
        <v>514</v>
      </c>
    </row>
    <row r="30" spans="1:6">
      <c r="A30" s="181" t="s">
        <v>207</v>
      </c>
      <c r="B30" s="181" t="s">
        <v>511</v>
      </c>
      <c r="C30" s="182" t="s">
        <v>520</v>
      </c>
      <c r="D30" s="183" t="s">
        <v>486</v>
      </c>
      <c r="E30" s="184">
        <v>421.26</v>
      </c>
      <c r="F30" s="185" t="s">
        <v>514</v>
      </c>
    </row>
    <row r="31" spans="1:6">
      <c r="A31" s="186" t="s">
        <v>521</v>
      </c>
      <c r="B31" s="186" t="s">
        <v>522</v>
      </c>
      <c r="C31" s="187" t="s">
        <v>523</v>
      </c>
      <c r="D31" s="188" t="s">
        <v>486</v>
      </c>
      <c r="E31" s="189">
        <v>6500</v>
      </c>
      <c r="F31" s="190" t="s">
        <v>524</v>
      </c>
    </row>
    <row r="32" spans="1:6">
      <c r="A32" s="186" t="s">
        <v>521</v>
      </c>
      <c r="B32" s="186" t="s">
        <v>522</v>
      </c>
      <c r="C32" s="187" t="s">
        <v>525</v>
      </c>
      <c r="D32" s="188" t="s">
        <v>486</v>
      </c>
      <c r="E32" s="189">
        <v>7265.26</v>
      </c>
      <c r="F32" s="190" t="s">
        <v>524</v>
      </c>
    </row>
    <row r="33" spans="1:6">
      <c r="A33" s="186" t="s">
        <v>521</v>
      </c>
      <c r="B33" s="186" t="s">
        <v>522</v>
      </c>
      <c r="C33" s="187" t="s">
        <v>526</v>
      </c>
      <c r="D33" s="188" t="s">
        <v>486</v>
      </c>
      <c r="E33" s="189">
        <v>4675.2539999999999</v>
      </c>
      <c r="F33" s="190" t="s">
        <v>524</v>
      </c>
    </row>
    <row r="34" spans="1:6">
      <c r="A34" s="186" t="s">
        <v>521</v>
      </c>
      <c r="B34" s="186" t="s">
        <v>522</v>
      </c>
      <c r="C34" s="187" t="s">
        <v>527</v>
      </c>
      <c r="D34" s="188" t="s">
        <v>486</v>
      </c>
      <c r="E34" s="189">
        <v>16785.5</v>
      </c>
      <c r="F34" s="190" t="s">
        <v>524</v>
      </c>
    </row>
    <row r="35" spans="1:6">
      <c r="A35" s="186" t="s">
        <v>521</v>
      </c>
      <c r="B35" s="186" t="s">
        <v>522</v>
      </c>
      <c r="C35" s="187" t="s">
        <v>528</v>
      </c>
      <c r="D35" s="188" t="s">
        <v>486</v>
      </c>
      <c r="E35" s="189">
        <v>15163</v>
      </c>
      <c r="F35" s="190" t="s">
        <v>524</v>
      </c>
    </row>
    <row r="36" spans="1:6">
      <c r="A36" s="191" t="s">
        <v>276</v>
      </c>
      <c r="B36" s="191" t="s">
        <v>529</v>
      </c>
      <c r="C36" s="192" t="s">
        <v>530</v>
      </c>
      <c r="D36" s="193" t="s">
        <v>486</v>
      </c>
      <c r="E36" s="194">
        <v>2330.5</v>
      </c>
      <c r="F36" s="195" t="s">
        <v>531</v>
      </c>
    </row>
    <row r="37" spans="1:6">
      <c r="A37" s="191" t="s">
        <v>276</v>
      </c>
      <c r="B37" s="191" t="s">
        <v>529</v>
      </c>
      <c r="C37" s="192" t="s">
        <v>532</v>
      </c>
      <c r="D37" s="193"/>
      <c r="E37" s="194">
        <v>1150</v>
      </c>
      <c r="F37" s="195" t="s">
        <v>531</v>
      </c>
    </row>
    <row r="38" spans="1:6" ht="24">
      <c r="A38" s="191" t="s">
        <v>276</v>
      </c>
      <c r="B38" s="191" t="s">
        <v>529</v>
      </c>
      <c r="C38" s="192" t="s">
        <v>533</v>
      </c>
      <c r="D38" s="193" t="s">
        <v>486</v>
      </c>
      <c r="E38" s="194">
        <v>2330.5</v>
      </c>
      <c r="F38" s="195" t="s">
        <v>531</v>
      </c>
    </row>
    <row r="39" spans="1:6" ht="36">
      <c r="A39" s="191" t="s">
        <v>276</v>
      </c>
      <c r="B39" s="191" t="s">
        <v>529</v>
      </c>
      <c r="C39" s="192" t="s">
        <v>534</v>
      </c>
      <c r="D39" s="193" t="s">
        <v>486</v>
      </c>
      <c r="E39" s="194">
        <v>3009</v>
      </c>
      <c r="F39" s="195" t="s">
        <v>531</v>
      </c>
    </row>
    <row r="40" spans="1:6" ht="36">
      <c r="A40" s="191" t="s">
        <v>276</v>
      </c>
      <c r="B40" s="191" t="s">
        <v>529</v>
      </c>
      <c r="C40" s="192" t="s">
        <v>535</v>
      </c>
      <c r="D40" s="193" t="s">
        <v>486</v>
      </c>
      <c r="E40" s="194">
        <v>1150.5</v>
      </c>
      <c r="F40" s="195" t="s">
        <v>531</v>
      </c>
    </row>
    <row r="41" spans="1:6" ht="36">
      <c r="A41" s="191" t="s">
        <v>276</v>
      </c>
      <c r="B41" s="191" t="s">
        <v>529</v>
      </c>
      <c r="C41" s="192" t="s">
        <v>536</v>
      </c>
      <c r="D41" s="193" t="s">
        <v>486</v>
      </c>
      <c r="E41" s="194">
        <v>1150.5</v>
      </c>
      <c r="F41" s="195" t="s">
        <v>531</v>
      </c>
    </row>
    <row r="42" spans="1:6" ht="24">
      <c r="A42" s="191" t="s">
        <v>276</v>
      </c>
      <c r="B42" s="191" t="s">
        <v>529</v>
      </c>
      <c r="C42" s="192" t="s">
        <v>537</v>
      </c>
      <c r="D42" s="193" t="s">
        <v>486</v>
      </c>
      <c r="E42" s="194">
        <v>1947</v>
      </c>
      <c r="F42" s="195" t="s">
        <v>531</v>
      </c>
    </row>
    <row r="43" spans="1:6" ht="22.7" customHeight="1">
      <c r="A43" s="191" t="s">
        <v>276</v>
      </c>
      <c r="B43" s="191" t="s">
        <v>529</v>
      </c>
      <c r="C43" s="192" t="s">
        <v>538</v>
      </c>
      <c r="D43" s="193" t="s">
        <v>486</v>
      </c>
      <c r="E43" s="194">
        <v>2212.5</v>
      </c>
      <c r="F43" s="195" t="s">
        <v>531</v>
      </c>
    </row>
    <row r="44" spans="1:6" ht="18.95" customHeight="1">
      <c r="A44" s="196" t="s">
        <v>539</v>
      </c>
      <c r="B44" s="196" t="s">
        <v>540</v>
      </c>
      <c r="C44" s="197" t="s">
        <v>541</v>
      </c>
      <c r="D44" s="198" t="s">
        <v>486</v>
      </c>
      <c r="E44" s="199">
        <v>11210</v>
      </c>
      <c r="F44" s="200" t="s">
        <v>542</v>
      </c>
    </row>
    <row r="45" spans="1:6" ht="17.100000000000001" customHeight="1">
      <c r="A45" s="196" t="s">
        <v>539</v>
      </c>
      <c r="B45" s="196" t="s">
        <v>540</v>
      </c>
      <c r="C45" s="197" t="s">
        <v>543</v>
      </c>
      <c r="D45" s="198" t="s">
        <v>486</v>
      </c>
      <c r="E45" s="199">
        <v>15692.82</v>
      </c>
      <c r="F45" s="200" t="s">
        <v>542</v>
      </c>
    </row>
    <row r="46" spans="1:6">
      <c r="A46" s="196" t="s">
        <v>539</v>
      </c>
      <c r="B46" s="196" t="s">
        <v>540</v>
      </c>
      <c r="C46" s="197" t="s">
        <v>544</v>
      </c>
      <c r="D46" s="198" t="s">
        <v>486</v>
      </c>
      <c r="E46" s="199">
        <v>342200</v>
      </c>
      <c r="F46" s="200" t="s">
        <v>542</v>
      </c>
    </row>
    <row r="47" spans="1:6" ht="21" customHeight="1">
      <c r="A47" s="196" t="s">
        <v>539</v>
      </c>
      <c r="B47" s="196" t="s">
        <v>540</v>
      </c>
      <c r="C47" s="197" t="s">
        <v>545</v>
      </c>
      <c r="D47" s="198" t="s">
        <v>486</v>
      </c>
      <c r="E47" s="199">
        <v>6254</v>
      </c>
      <c r="F47" s="200" t="s">
        <v>542</v>
      </c>
    </row>
    <row r="48" spans="1:6" ht="14.1" customHeight="1">
      <c r="A48" s="196" t="s">
        <v>539</v>
      </c>
      <c r="B48" s="196" t="s">
        <v>540</v>
      </c>
      <c r="C48" s="197" t="s">
        <v>546</v>
      </c>
      <c r="D48" s="198" t="s">
        <v>486</v>
      </c>
      <c r="E48" s="199">
        <v>531000</v>
      </c>
      <c r="F48" s="200" t="s">
        <v>542</v>
      </c>
    </row>
    <row r="49" spans="1:6" ht="24">
      <c r="A49" s="196" t="s">
        <v>539</v>
      </c>
      <c r="B49" s="196" t="s">
        <v>540</v>
      </c>
      <c r="C49" s="197" t="s">
        <v>547</v>
      </c>
      <c r="D49" s="198" t="s">
        <v>486</v>
      </c>
      <c r="E49" s="199">
        <v>49794.525000000001</v>
      </c>
      <c r="F49" s="200" t="s">
        <v>542</v>
      </c>
    </row>
    <row r="50" spans="1:6">
      <c r="A50" s="196" t="s">
        <v>539</v>
      </c>
      <c r="B50" s="196" t="s">
        <v>540</v>
      </c>
      <c r="C50" s="197" t="s">
        <v>548</v>
      </c>
      <c r="D50" s="198" t="s">
        <v>486</v>
      </c>
      <c r="E50" s="199">
        <v>275000</v>
      </c>
      <c r="F50" s="200" t="s">
        <v>542</v>
      </c>
    </row>
    <row r="51" spans="1:6" ht="24">
      <c r="A51" s="196" t="s">
        <v>539</v>
      </c>
      <c r="B51" s="196" t="s">
        <v>540</v>
      </c>
      <c r="C51" s="197" t="s">
        <v>549</v>
      </c>
      <c r="D51" s="198" t="s">
        <v>486</v>
      </c>
      <c r="E51" s="199">
        <v>8407.5</v>
      </c>
      <c r="F51" s="200" t="s">
        <v>542</v>
      </c>
    </row>
    <row r="52" spans="1:6" ht="15.95" customHeight="1">
      <c r="A52" s="196" t="s">
        <v>539</v>
      </c>
      <c r="B52" s="196" t="s">
        <v>540</v>
      </c>
      <c r="C52" s="197" t="s">
        <v>550</v>
      </c>
      <c r="D52" s="198" t="s">
        <v>486</v>
      </c>
      <c r="E52" s="199">
        <v>96885.151100000003</v>
      </c>
      <c r="F52" s="200" t="s">
        <v>542</v>
      </c>
    </row>
    <row r="53" spans="1:6" ht="15" customHeight="1">
      <c r="A53" s="196" t="s">
        <v>539</v>
      </c>
      <c r="B53" s="196" t="s">
        <v>540</v>
      </c>
      <c r="C53" s="197" t="s">
        <v>551</v>
      </c>
      <c r="D53" s="198" t="s">
        <v>486</v>
      </c>
      <c r="E53" s="199">
        <v>250160</v>
      </c>
      <c r="F53" s="200" t="s">
        <v>542</v>
      </c>
    </row>
    <row r="54" spans="1:6" ht="24">
      <c r="A54" s="196" t="s">
        <v>539</v>
      </c>
      <c r="B54" s="196" t="s">
        <v>540</v>
      </c>
      <c r="C54" s="197" t="s">
        <v>552</v>
      </c>
      <c r="D54" s="198" t="s">
        <v>486</v>
      </c>
      <c r="E54" s="199">
        <v>2950</v>
      </c>
      <c r="F54" s="200" t="s">
        <v>542</v>
      </c>
    </row>
    <row r="55" spans="1:6" ht="14.1" customHeight="1">
      <c r="A55" s="196" t="s">
        <v>539</v>
      </c>
      <c r="B55" s="196" t="s">
        <v>540</v>
      </c>
      <c r="C55" s="197" t="s">
        <v>553</v>
      </c>
      <c r="D55" s="198" t="s">
        <v>486</v>
      </c>
      <c r="E55" s="199">
        <v>226560</v>
      </c>
      <c r="F55" s="200" t="s">
        <v>542</v>
      </c>
    </row>
    <row r="56" spans="1:6" ht="30.75" customHeight="1">
      <c r="A56" s="196" t="s">
        <v>539</v>
      </c>
      <c r="B56" s="196" t="s">
        <v>540</v>
      </c>
      <c r="C56" s="197" t="s">
        <v>554</v>
      </c>
      <c r="D56" s="198" t="s">
        <v>486</v>
      </c>
      <c r="E56" s="199">
        <v>501500</v>
      </c>
      <c r="F56" s="200" t="s">
        <v>542</v>
      </c>
    </row>
    <row r="57" spans="1:6" ht="15" customHeight="1">
      <c r="A57" s="196" t="s">
        <v>539</v>
      </c>
      <c r="B57" s="196" t="s">
        <v>540</v>
      </c>
      <c r="C57" s="197" t="s">
        <v>555</v>
      </c>
      <c r="D57" s="198" t="s">
        <v>486</v>
      </c>
      <c r="E57" s="199">
        <v>41300</v>
      </c>
      <c r="F57" s="200" t="s">
        <v>542</v>
      </c>
    </row>
    <row r="58" spans="1:6" ht="24" customHeight="1">
      <c r="A58" s="196" t="s">
        <v>539</v>
      </c>
      <c r="B58" s="196" t="s">
        <v>540</v>
      </c>
      <c r="C58" s="197" t="s">
        <v>556</v>
      </c>
      <c r="D58" s="198" t="s">
        <v>486</v>
      </c>
      <c r="E58" s="199">
        <v>49560</v>
      </c>
      <c r="F58" s="200" t="s">
        <v>542</v>
      </c>
    </row>
    <row r="59" spans="1:6" ht="14.1" customHeight="1">
      <c r="A59" s="196" t="s">
        <v>539</v>
      </c>
      <c r="B59" s="196" t="s">
        <v>540</v>
      </c>
      <c r="C59" s="197" t="s">
        <v>557</v>
      </c>
      <c r="D59" s="198" t="s">
        <v>486</v>
      </c>
      <c r="E59" s="199">
        <v>188800</v>
      </c>
      <c r="F59" s="200" t="s">
        <v>542</v>
      </c>
    </row>
    <row r="60" spans="1:6" ht="15" customHeight="1">
      <c r="A60" s="196" t="s">
        <v>539</v>
      </c>
      <c r="B60" s="196" t="s">
        <v>540</v>
      </c>
      <c r="C60" s="197" t="s">
        <v>558</v>
      </c>
      <c r="D60" s="198" t="s">
        <v>486</v>
      </c>
      <c r="E60" s="199">
        <v>27140</v>
      </c>
      <c r="F60" s="200" t="s">
        <v>542</v>
      </c>
    </row>
    <row r="61" spans="1:6" ht="15.95" customHeight="1">
      <c r="A61" s="196" t="s">
        <v>539</v>
      </c>
      <c r="B61" s="196" t="s">
        <v>540</v>
      </c>
      <c r="C61" s="197" t="s">
        <v>559</v>
      </c>
      <c r="D61" s="198" t="s">
        <v>486</v>
      </c>
      <c r="E61" s="199">
        <v>49219.1806</v>
      </c>
      <c r="F61" s="200" t="s">
        <v>542</v>
      </c>
    </row>
    <row r="62" spans="1:6" ht="18.95" customHeight="1">
      <c r="A62" s="196" t="s">
        <v>539</v>
      </c>
      <c r="B62" s="196" t="s">
        <v>540</v>
      </c>
      <c r="C62" s="197" t="s">
        <v>560</v>
      </c>
      <c r="D62" s="198" t="s">
        <v>486</v>
      </c>
      <c r="E62" s="199">
        <v>26137.0707</v>
      </c>
      <c r="F62" s="200" t="s">
        <v>542</v>
      </c>
    </row>
    <row r="63" spans="1:6" ht="20.100000000000001" customHeight="1">
      <c r="A63" s="196" t="s">
        <v>539</v>
      </c>
      <c r="B63" s="196" t="s">
        <v>540</v>
      </c>
      <c r="C63" s="197" t="s">
        <v>561</v>
      </c>
      <c r="D63" s="198" t="s">
        <v>486</v>
      </c>
      <c r="E63" s="199">
        <v>105563.74400000001</v>
      </c>
      <c r="F63" s="200" t="s">
        <v>542</v>
      </c>
    </row>
    <row r="64" spans="1:6" ht="18.95" customHeight="1">
      <c r="A64" s="196" t="s">
        <v>539</v>
      </c>
      <c r="B64" s="196" t="s">
        <v>540</v>
      </c>
      <c r="C64" s="197" t="s">
        <v>562</v>
      </c>
      <c r="D64" s="198" t="s">
        <v>486</v>
      </c>
      <c r="E64" s="199">
        <v>6490</v>
      </c>
      <c r="F64" s="200" t="s">
        <v>542</v>
      </c>
    </row>
    <row r="65" spans="1:6" ht="15" customHeight="1">
      <c r="A65" s="196" t="s">
        <v>539</v>
      </c>
      <c r="B65" s="196" t="s">
        <v>540</v>
      </c>
      <c r="C65" s="197" t="s">
        <v>563</v>
      </c>
      <c r="D65" s="198" t="s">
        <v>486</v>
      </c>
      <c r="E65" s="199">
        <v>30335.3338</v>
      </c>
      <c r="F65" s="200" t="s">
        <v>542</v>
      </c>
    </row>
    <row r="66" spans="1:6" ht="24">
      <c r="A66" s="196" t="s">
        <v>539</v>
      </c>
      <c r="B66" s="196" t="s">
        <v>540</v>
      </c>
      <c r="C66" s="197" t="s">
        <v>564</v>
      </c>
      <c r="D66" s="198" t="s">
        <v>486</v>
      </c>
      <c r="E66" s="199">
        <v>72981.654699999999</v>
      </c>
      <c r="F66" s="200" t="s">
        <v>542</v>
      </c>
    </row>
    <row r="67" spans="1:6">
      <c r="A67" s="196" t="s">
        <v>539</v>
      </c>
      <c r="B67" s="196" t="s">
        <v>540</v>
      </c>
      <c r="C67" s="197" t="s">
        <v>565</v>
      </c>
      <c r="D67" s="198" t="s">
        <v>486</v>
      </c>
      <c r="E67" s="199">
        <v>172048.60250000001</v>
      </c>
      <c r="F67" s="200" t="s">
        <v>542</v>
      </c>
    </row>
    <row r="68" spans="1:6">
      <c r="A68" s="196" t="s">
        <v>539</v>
      </c>
      <c r="B68" s="196" t="s">
        <v>540</v>
      </c>
      <c r="C68" s="197" t="s">
        <v>566</v>
      </c>
      <c r="D68" s="198" t="s">
        <v>486</v>
      </c>
      <c r="E68" s="199">
        <v>104465.4</v>
      </c>
      <c r="F68" s="200" t="s">
        <v>542</v>
      </c>
    </row>
    <row r="69" spans="1:6">
      <c r="A69" s="196" t="s">
        <v>539</v>
      </c>
      <c r="B69" s="196" t="s">
        <v>540</v>
      </c>
      <c r="C69" s="197" t="s">
        <v>567</v>
      </c>
      <c r="D69" s="198" t="s">
        <v>486</v>
      </c>
      <c r="E69" s="199">
        <v>8314.2916999999998</v>
      </c>
      <c r="F69" s="200" t="s">
        <v>542</v>
      </c>
    </row>
    <row r="70" spans="1:6">
      <c r="A70" s="196" t="s">
        <v>539</v>
      </c>
      <c r="B70" s="196" t="s">
        <v>540</v>
      </c>
      <c r="C70" s="197" t="s">
        <v>568</v>
      </c>
      <c r="D70" s="198" t="s">
        <v>486</v>
      </c>
      <c r="E70" s="199">
        <v>198806.39999999999</v>
      </c>
      <c r="F70" s="200" t="s">
        <v>542</v>
      </c>
    </row>
    <row r="71" spans="1:6">
      <c r="A71" s="196" t="s">
        <v>539</v>
      </c>
      <c r="B71" s="196" t="s">
        <v>540</v>
      </c>
      <c r="C71" s="197" t="s">
        <v>569</v>
      </c>
      <c r="D71" s="198" t="s">
        <v>486</v>
      </c>
      <c r="E71" s="199">
        <v>11313.84</v>
      </c>
      <c r="F71" s="200" t="s">
        <v>542</v>
      </c>
    </row>
    <row r="72" spans="1:6">
      <c r="A72" s="196" t="s">
        <v>539</v>
      </c>
      <c r="B72" s="196" t="s">
        <v>540</v>
      </c>
      <c r="C72" s="197" t="s">
        <v>570</v>
      </c>
      <c r="D72" s="198" t="s">
        <v>486</v>
      </c>
      <c r="E72" s="199">
        <v>469017.40850000002</v>
      </c>
      <c r="F72" s="200" t="s">
        <v>542</v>
      </c>
    </row>
    <row r="73" spans="1:6" ht="24">
      <c r="A73" s="196" t="s">
        <v>539</v>
      </c>
      <c r="B73" s="196" t="s">
        <v>540</v>
      </c>
      <c r="C73" s="197" t="s">
        <v>571</v>
      </c>
      <c r="D73" s="198" t="s">
        <v>486</v>
      </c>
      <c r="E73" s="199">
        <v>4501.7</v>
      </c>
      <c r="F73" s="200" t="s">
        <v>542</v>
      </c>
    </row>
    <row r="74" spans="1:6">
      <c r="A74" s="196" t="s">
        <v>539</v>
      </c>
      <c r="B74" s="196" t="s">
        <v>540</v>
      </c>
      <c r="C74" s="197" t="s">
        <v>572</v>
      </c>
      <c r="D74" s="198" t="s">
        <v>486</v>
      </c>
      <c r="E74" s="199">
        <v>161582.93400000001</v>
      </c>
      <c r="F74" s="200" t="s">
        <v>542</v>
      </c>
    </row>
    <row r="75" spans="1:6" ht="24">
      <c r="A75" s="196" t="s">
        <v>539</v>
      </c>
      <c r="B75" s="196" t="s">
        <v>540</v>
      </c>
      <c r="C75" s="197" t="s">
        <v>573</v>
      </c>
      <c r="D75" s="198" t="s">
        <v>486</v>
      </c>
      <c r="E75" s="199">
        <v>344224.6911</v>
      </c>
      <c r="F75" s="200" t="s">
        <v>542</v>
      </c>
    </row>
    <row r="76" spans="1:6">
      <c r="A76" s="196" t="s">
        <v>539</v>
      </c>
      <c r="B76" s="196" t="s">
        <v>540</v>
      </c>
      <c r="C76" s="197" t="s">
        <v>574</v>
      </c>
      <c r="D76" s="198" t="s">
        <v>486</v>
      </c>
      <c r="E76" s="199">
        <v>24151.661800000002</v>
      </c>
      <c r="F76" s="200" t="s">
        <v>542</v>
      </c>
    </row>
    <row r="77" spans="1:6">
      <c r="A77" s="196" t="s">
        <v>539</v>
      </c>
      <c r="B77" s="196" t="s">
        <v>540</v>
      </c>
      <c r="C77" s="197" t="s">
        <v>575</v>
      </c>
      <c r="D77" s="198" t="s">
        <v>486</v>
      </c>
      <c r="E77" s="199">
        <v>12836.04</v>
      </c>
      <c r="F77" s="200" t="s">
        <v>542</v>
      </c>
    </row>
    <row r="78" spans="1:6" ht="24">
      <c r="A78" s="196" t="s">
        <v>539</v>
      </c>
      <c r="B78" s="196" t="s">
        <v>540</v>
      </c>
      <c r="C78" s="197" t="s">
        <v>576</v>
      </c>
      <c r="D78" s="198" t="s">
        <v>486</v>
      </c>
      <c r="E78" s="199">
        <v>45994.842499999999</v>
      </c>
      <c r="F78" s="200" t="s">
        <v>542</v>
      </c>
    </row>
    <row r="79" spans="1:6">
      <c r="A79" s="196" t="s">
        <v>539</v>
      </c>
      <c r="B79" s="196" t="s">
        <v>540</v>
      </c>
      <c r="C79" s="197" t="s">
        <v>577</v>
      </c>
      <c r="D79" s="198" t="s">
        <v>486</v>
      </c>
      <c r="E79" s="199">
        <v>111029.4216</v>
      </c>
      <c r="F79" s="200" t="s">
        <v>542</v>
      </c>
    </row>
    <row r="80" spans="1:6">
      <c r="A80" s="196" t="s">
        <v>539</v>
      </c>
      <c r="B80" s="196" t="s">
        <v>540</v>
      </c>
      <c r="C80" s="197" t="s">
        <v>578</v>
      </c>
      <c r="D80" s="198" t="s">
        <v>486</v>
      </c>
      <c r="E80" s="199">
        <v>1770</v>
      </c>
      <c r="F80" s="200" t="s">
        <v>542</v>
      </c>
    </row>
    <row r="81" spans="1:6" ht="24">
      <c r="A81" s="196" t="s">
        <v>539</v>
      </c>
      <c r="B81" s="196" t="s">
        <v>540</v>
      </c>
      <c r="C81" s="197" t="s">
        <v>579</v>
      </c>
      <c r="D81" s="198" t="s">
        <v>486</v>
      </c>
      <c r="E81" s="199">
        <v>4524.9931999999999</v>
      </c>
      <c r="F81" s="200" t="s">
        <v>542</v>
      </c>
    </row>
    <row r="82" spans="1:6" ht="18.75" customHeight="1">
      <c r="A82" s="196" t="s">
        <v>539</v>
      </c>
      <c r="B82" s="196" t="s">
        <v>540</v>
      </c>
      <c r="C82" s="197" t="s">
        <v>580</v>
      </c>
      <c r="D82" s="198" t="s">
        <v>486</v>
      </c>
      <c r="E82" s="199">
        <v>3299.87</v>
      </c>
      <c r="F82" s="200" t="s">
        <v>542</v>
      </c>
    </row>
    <row r="83" spans="1:6" ht="20.25" customHeight="1">
      <c r="A83" s="196" t="s">
        <v>539</v>
      </c>
      <c r="B83" s="196" t="s">
        <v>540</v>
      </c>
      <c r="C83" s="197" t="s">
        <v>581</v>
      </c>
      <c r="D83" s="198" t="s">
        <v>486</v>
      </c>
      <c r="E83" s="199">
        <v>4242.6899999999996</v>
      </c>
      <c r="F83" s="200" t="s">
        <v>542</v>
      </c>
    </row>
    <row r="84" spans="1:6" ht="21.95" customHeight="1">
      <c r="A84" s="196" t="s">
        <v>539</v>
      </c>
      <c r="B84" s="196" t="s">
        <v>540</v>
      </c>
      <c r="C84" s="197" t="s">
        <v>582</v>
      </c>
      <c r="D84" s="198" t="s">
        <v>486</v>
      </c>
      <c r="E84" s="199">
        <v>11859.991</v>
      </c>
      <c r="F84" s="200" t="s">
        <v>542</v>
      </c>
    </row>
    <row r="85" spans="1:6" ht="18" customHeight="1">
      <c r="A85" s="196" t="s">
        <v>539</v>
      </c>
      <c r="B85" s="196" t="s">
        <v>540</v>
      </c>
      <c r="C85" s="197" t="s">
        <v>583</v>
      </c>
      <c r="D85" s="198" t="s">
        <v>486</v>
      </c>
      <c r="E85" s="199">
        <v>1479.9914000000001</v>
      </c>
      <c r="F85" s="200" t="s">
        <v>542</v>
      </c>
    </row>
    <row r="86" spans="1:6" ht="24">
      <c r="A86" s="196" t="s">
        <v>539</v>
      </c>
      <c r="B86" s="196" t="s">
        <v>540</v>
      </c>
      <c r="C86" s="197" t="s">
        <v>584</v>
      </c>
      <c r="D86" s="198" t="s">
        <v>486</v>
      </c>
      <c r="E86" s="199">
        <v>1999.9938</v>
      </c>
      <c r="F86" s="200" t="s">
        <v>542</v>
      </c>
    </row>
    <row r="87" spans="1:6" ht="24">
      <c r="A87" s="196" t="s">
        <v>539</v>
      </c>
      <c r="B87" s="196" t="s">
        <v>540</v>
      </c>
      <c r="C87" s="197" t="s">
        <v>585</v>
      </c>
      <c r="D87" s="198" t="s">
        <v>486</v>
      </c>
      <c r="E87" s="199">
        <v>6938.4</v>
      </c>
      <c r="F87" s="200" t="s">
        <v>542</v>
      </c>
    </row>
    <row r="88" spans="1:6">
      <c r="A88" s="196" t="s">
        <v>539</v>
      </c>
      <c r="B88" s="196" t="s">
        <v>540</v>
      </c>
      <c r="C88" s="197" t="s">
        <v>586</v>
      </c>
      <c r="D88" s="198" t="s">
        <v>486</v>
      </c>
      <c r="E88" s="199">
        <v>938.18259999999998</v>
      </c>
      <c r="F88" s="200" t="s">
        <v>542</v>
      </c>
    </row>
    <row r="89" spans="1:6">
      <c r="A89" s="196" t="s">
        <v>539</v>
      </c>
      <c r="B89" s="196" t="s">
        <v>540</v>
      </c>
      <c r="C89" s="197" t="s">
        <v>587</v>
      </c>
      <c r="D89" s="198" t="s">
        <v>486</v>
      </c>
      <c r="E89" s="199">
        <v>3519.94</v>
      </c>
      <c r="F89" s="200" t="s">
        <v>542</v>
      </c>
    </row>
    <row r="90" spans="1:6" ht="20.100000000000001" customHeight="1">
      <c r="A90" s="196" t="s">
        <v>539</v>
      </c>
      <c r="B90" s="196" t="s">
        <v>540</v>
      </c>
      <c r="C90" s="197" t="s">
        <v>588</v>
      </c>
      <c r="D90" s="198" t="s">
        <v>486</v>
      </c>
      <c r="E90" s="199">
        <v>9</v>
      </c>
      <c r="F90" s="200" t="s">
        <v>542</v>
      </c>
    </row>
    <row r="91" spans="1:6" ht="20.100000000000001" customHeight="1">
      <c r="A91" s="196" t="s">
        <v>539</v>
      </c>
      <c r="B91" s="196" t="s">
        <v>540</v>
      </c>
      <c r="C91" s="197" t="s">
        <v>589</v>
      </c>
      <c r="D91" s="198" t="s">
        <v>486</v>
      </c>
      <c r="E91" s="199">
        <v>63229.120000000003</v>
      </c>
      <c r="F91" s="200" t="s">
        <v>542</v>
      </c>
    </row>
    <row r="92" spans="1:6" ht="24.75" customHeight="1">
      <c r="A92" s="196" t="s">
        <v>539</v>
      </c>
      <c r="B92" s="196" t="s">
        <v>540</v>
      </c>
      <c r="C92" s="197" t="s">
        <v>590</v>
      </c>
      <c r="D92" s="198" t="s">
        <v>486</v>
      </c>
      <c r="E92" s="199">
        <v>475540</v>
      </c>
      <c r="F92" s="200" t="s">
        <v>542</v>
      </c>
    </row>
    <row r="93" spans="1:6">
      <c r="A93" s="196" t="s">
        <v>539</v>
      </c>
      <c r="B93" s="196" t="s">
        <v>540</v>
      </c>
      <c r="C93" s="197" t="s">
        <v>591</v>
      </c>
      <c r="D93" s="198" t="s">
        <v>486</v>
      </c>
      <c r="E93" s="199">
        <v>490481.16</v>
      </c>
      <c r="F93" s="200" t="s">
        <v>542</v>
      </c>
    </row>
    <row r="94" spans="1:6" ht="24">
      <c r="A94" s="196" t="s">
        <v>539</v>
      </c>
      <c r="B94" s="196" t="s">
        <v>540</v>
      </c>
      <c r="C94" s="197" t="s">
        <v>592</v>
      </c>
      <c r="D94" s="198" t="s">
        <v>486</v>
      </c>
      <c r="E94" s="199">
        <v>74340</v>
      </c>
      <c r="F94" s="200" t="s">
        <v>542</v>
      </c>
    </row>
    <row r="95" spans="1:6" ht="15" customHeight="1">
      <c r="A95" s="196" t="s">
        <v>539</v>
      </c>
      <c r="B95" s="196" t="s">
        <v>540</v>
      </c>
      <c r="C95" s="197" t="s">
        <v>593</v>
      </c>
      <c r="D95" s="198" t="s">
        <v>486</v>
      </c>
      <c r="E95" s="199">
        <v>40101.792600000001</v>
      </c>
      <c r="F95" s="200" t="s">
        <v>542</v>
      </c>
    </row>
    <row r="96" spans="1:6" ht="14.1" customHeight="1">
      <c r="A96" s="196" t="s">
        <v>539</v>
      </c>
      <c r="B96" s="196" t="s">
        <v>540</v>
      </c>
      <c r="C96" s="197" t="s">
        <v>594</v>
      </c>
      <c r="D96" s="198" t="s">
        <v>486</v>
      </c>
      <c r="E96" s="199">
        <v>386697.033</v>
      </c>
      <c r="F96" s="200" t="s">
        <v>542</v>
      </c>
    </row>
    <row r="97" spans="1:6">
      <c r="A97" s="196" t="s">
        <v>539</v>
      </c>
      <c r="B97" s="196" t="s">
        <v>540</v>
      </c>
      <c r="C97" s="197" t="s">
        <v>595</v>
      </c>
      <c r="D97" s="198" t="s">
        <v>486</v>
      </c>
      <c r="E97" s="199">
        <v>142177.25599999999</v>
      </c>
      <c r="F97" s="200" t="s">
        <v>542</v>
      </c>
    </row>
    <row r="98" spans="1:6">
      <c r="A98" s="196" t="s">
        <v>539</v>
      </c>
      <c r="B98" s="196" t="s">
        <v>540</v>
      </c>
      <c r="C98" s="197" t="s">
        <v>596</v>
      </c>
      <c r="D98" s="198" t="s">
        <v>486</v>
      </c>
      <c r="E98" s="199">
        <v>26868.6</v>
      </c>
      <c r="F98" s="200" t="s">
        <v>542</v>
      </c>
    </row>
    <row r="99" spans="1:6" ht="24">
      <c r="A99" s="196" t="s">
        <v>539</v>
      </c>
      <c r="B99" s="196" t="s">
        <v>540</v>
      </c>
      <c r="C99" s="197" t="s">
        <v>597</v>
      </c>
      <c r="D99" s="198" t="s">
        <v>486</v>
      </c>
      <c r="E99" s="199">
        <v>1897493.1</v>
      </c>
      <c r="F99" s="200" t="s">
        <v>542</v>
      </c>
    </row>
    <row r="100" spans="1:6">
      <c r="A100" s="196" t="s">
        <v>539</v>
      </c>
      <c r="B100" s="196" t="s">
        <v>540</v>
      </c>
      <c r="C100" s="197" t="s">
        <v>598</v>
      </c>
      <c r="D100" s="198" t="s">
        <v>486</v>
      </c>
      <c r="E100" s="199">
        <v>232041.1</v>
      </c>
      <c r="F100" s="200" t="s">
        <v>542</v>
      </c>
    </row>
    <row r="101" spans="1:6" ht="24">
      <c r="A101" s="196" t="s">
        <v>539</v>
      </c>
      <c r="B101" s="196" t="s">
        <v>540</v>
      </c>
      <c r="C101" s="197" t="s">
        <v>599</v>
      </c>
      <c r="D101" s="198" t="s">
        <v>486</v>
      </c>
      <c r="E101" s="199">
        <v>34703.800000000003</v>
      </c>
      <c r="F101" s="200" t="s">
        <v>542</v>
      </c>
    </row>
    <row r="102" spans="1:6" ht="24">
      <c r="A102" s="196" t="s">
        <v>539</v>
      </c>
      <c r="B102" s="196" t="s">
        <v>540</v>
      </c>
      <c r="C102" s="197" t="s">
        <v>600</v>
      </c>
      <c r="D102" s="198" t="s">
        <v>486</v>
      </c>
      <c r="E102" s="199">
        <v>8903.1</v>
      </c>
      <c r="F102" s="200" t="s">
        <v>542</v>
      </c>
    </row>
    <row r="103" spans="1:6" ht="15.95" customHeight="1">
      <c r="A103" s="196" t="s">
        <v>539</v>
      </c>
      <c r="B103" s="196" t="s">
        <v>540</v>
      </c>
      <c r="C103" s="197" t="s">
        <v>601</v>
      </c>
      <c r="D103" s="198" t="s">
        <v>486</v>
      </c>
      <c r="E103" s="199">
        <v>130316.25</v>
      </c>
      <c r="F103" s="197" t="s">
        <v>542</v>
      </c>
    </row>
    <row r="104" spans="1:6">
      <c r="A104" s="196" t="s">
        <v>539</v>
      </c>
      <c r="B104" s="196" t="s">
        <v>540</v>
      </c>
      <c r="C104" s="197" t="s">
        <v>602</v>
      </c>
      <c r="D104" s="198" t="s">
        <v>486</v>
      </c>
      <c r="E104" s="199">
        <v>22139.75</v>
      </c>
      <c r="F104" s="200" t="s">
        <v>542</v>
      </c>
    </row>
    <row r="105" spans="1:6" ht="24">
      <c r="A105" s="196" t="s">
        <v>539</v>
      </c>
      <c r="B105" s="196" t="s">
        <v>540</v>
      </c>
      <c r="C105" s="197" t="s">
        <v>603</v>
      </c>
      <c r="D105" s="198" t="s">
        <v>486</v>
      </c>
      <c r="E105" s="199">
        <v>62932.232000000004</v>
      </c>
      <c r="F105" s="200" t="s">
        <v>542</v>
      </c>
    </row>
    <row r="106" spans="1:6" ht="24">
      <c r="A106" s="196" t="s">
        <v>539</v>
      </c>
      <c r="B106" s="196" t="s">
        <v>540</v>
      </c>
      <c r="C106" s="197" t="s">
        <v>604</v>
      </c>
      <c r="D106" s="198" t="s">
        <v>486</v>
      </c>
      <c r="E106" s="199">
        <v>62932.232199999999</v>
      </c>
      <c r="F106" s="200" t="s">
        <v>542</v>
      </c>
    </row>
    <row r="107" spans="1:6" ht="24">
      <c r="A107" s="196" t="s">
        <v>539</v>
      </c>
      <c r="B107" s="196" t="s">
        <v>540</v>
      </c>
      <c r="C107" s="197" t="s">
        <v>605</v>
      </c>
      <c r="D107" s="198" t="s">
        <v>486</v>
      </c>
      <c r="E107" s="199">
        <v>57230</v>
      </c>
      <c r="F107" s="200" t="s">
        <v>542</v>
      </c>
    </row>
    <row r="108" spans="1:6">
      <c r="A108" s="196" t="s">
        <v>539</v>
      </c>
      <c r="B108" s="196" t="s">
        <v>540</v>
      </c>
      <c r="C108" s="197" t="s">
        <v>606</v>
      </c>
      <c r="D108" s="198" t="s">
        <v>486</v>
      </c>
      <c r="E108" s="199">
        <v>2549.9917</v>
      </c>
      <c r="F108" s="200" t="s">
        <v>542</v>
      </c>
    </row>
    <row r="109" spans="1:6">
      <c r="A109" s="196" t="s">
        <v>539</v>
      </c>
      <c r="B109" s="196" t="s">
        <v>540</v>
      </c>
      <c r="C109" s="197" t="s">
        <v>607</v>
      </c>
      <c r="D109" s="198" t="s">
        <v>486</v>
      </c>
      <c r="E109" s="199">
        <v>13999.992</v>
      </c>
      <c r="F109" s="200" t="s">
        <v>542</v>
      </c>
    </row>
    <row r="110" spans="1:6">
      <c r="A110" s="196" t="s">
        <v>539</v>
      </c>
      <c r="B110" s="196" t="s">
        <v>540</v>
      </c>
      <c r="C110" s="197" t="s">
        <v>608</v>
      </c>
      <c r="D110" s="198" t="s">
        <v>486</v>
      </c>
      <c r="E110" s="199">
        <v>19383.86</v>
      </c>
      <c r="F110" s="200" t="s">
        <v>542</v>
      </c>
    </row>
    <row r="111" spans="1:6">
      <c r="A111" s="196" t="s">
        <v>539</v>
      </c>
      <c r="B111" s="196" t="s">
        <v>540</v>
      </c>
      <c r="C111" s="197" t="s">
        <v>609</v>
      </c>
      <c r="D111" s="198" t="s">
        <v>486</v>
      </c>
      <c r="E111" s="199">
        <v>250971.84</v>
      </c>
      <c r="F111" s="200" t="s">
        <v>542</v>
      </c>
    </row>
    <row r="112" spans="1:6">
      <c r="A112" s="196" t="s">
        <v>539</v>
      </c>
      <c r="B112" s="196" t="s">
        <v>540</v>
      </c>
      <c r="C112" s="197" t="s">
        <v>610</v>
      </c>
      <c r="D112" s="198" t="s">
        <v>486</v>
      </c>
      <c r="E112" s="199">
        <v>257712</v>
      </c>
      <c r="F112" s="200" t="s">
        <v>542</v>
      </c>
    </row>
    <row r="113" spans="1:6">
      <c r="A113" s="196" t="s">
        <v>539</v>
      </c>
      <c r="B113" s="196" t="s">
        <v>540</v>
      </c>
      <c r="C113" s="197" t="s">
        <v>611</v>
      </c>
      <c r="D113" s="198" t="s">
        <v>486</v>
      </c>
      <c r="E113" s="199">
        <v>3613.16</v>
      </c>
      <c r="F113" s="200" t="s">
        <v>542</v>
      </c>
    </row>
    <row r="114" spans="1:6">
      <c r="A114" s="196" t="s">
        <v>539</v>
      </c>
      <c r="B114" s="196" t="s">
        <v>540</v>
      </c>
      <c r="C114" s="197" t="s">
        <v>612</v>
      </c>
      <c r="D114" s="198" t="s">
        <v>486</v>
      </c>
      <c r="E114" s="199">
        <v>34202.300000000003</v>
      </c>
      <c r="F114" s="200" t="s">
        <v>542</v>
      </c>
    </row>
    <row r="115" spans="1:6">
      <c r="A115" s="196" t="s">
        <v>539</v>
      </c>
      <c r="B115" s="196" t="s">
        <v>540</v>
      </c>
      <c r="C115" s="197" t="s">
        <v>613</v>
      </c>
      <c r="D115" s="198" t="s">
        <v>486</v>
      </c>
      <c r="E115" s="199">
        <v>30336.03</v>
      </c>
      <c r="F115" s="200" t="s">
        <v>542</v>
      </c>
    </row>
    <row r="116" spans="1:6">
      <c r="A116" s="196" t="s">
        <v>539</v>
      </c>
      <c r="B116" s="196" t="s">
        <v>540</v>
      </c>
      <c r="C116" s="197" t="s">
        <v>614</v>
      </c>
      <c r="D116" s="198" t="s">
        <v>486</v>
      </c>
      <c r="E116" s="199">
        <v>1250.8</v>
      </c>
      <c r="F116" s="200" t="s">
        <v>542</v>
      </c>
    </row>
    <row r="117" spans="1:6">
      <c r="A117" s="196" t="s">
        <v>539</v>
      </c>
      <c r="B117" s="196" t="s">
        <v>540</v>
      </c>
      <c r="C117" s="197" t="s">
        <v>615</v>
      </c>
      <c r="D117" s="198" t="s">
        <v>486</v>
      </c>
      <c r="E117" s="199">
        <v>1250.8</v>
      </c>
      <c r="F117" s="200" t="s">
        <v>542</v>
      </c>
    </row>
    <row r="118" spans="1:6">
      <c r="A118" s="196" t="s">
        <v>539</v>
      </c>
      <c r="B118" s="196" t="s">
        <v>540</v>
      </c>
      <c r="C118" s="197" t="s">
        <v>616</v>
      </c>
      <c r="D118" s="198" t="s">
        <v>486</v>
      </c>
      <c r="E118" s="199">
        <v>1250.8</v>
      </c>
      <c r="F118" s="200" t="s">
        <v>542</v>
      </c>
    </row>
    <row r="119" spans="1:6">
      <c r="A119" s="196" t="s">
        <v>539</v>
      </c>
      <c r="B119" s="196" t="s">
        <v>540</v>
      </c>
      <c r="C119" s="197" t="s">
        <v>617</v>
      </c>
      <c r="D119" s="198" t="s">
        <v>486</v>
      </c>
      <c r="E119" s="199">
        <v>21240</v>
      </c>
      <c r="F119" s="200" t="s">
        <v>542</v>
      </c>
    </row>
    <row r="120" spans="1:6">
      <c r="A120" s="196" t="s">
        <v>539</v>
      </c>
      <c r="B120" s="196" t="s">
        <v>540</v>
      </c>
      <c r="C120" s="197" t="s">
        <v>618</v>
      </c>
      <c r="D120" s="198" t="s">
        <v>486</v>
      </c>
      <c r="E120" s="199">
        <v>43960.9</v>
      </c>
      <c r="F120" s="200" t="s">
        <v>542</v>
      </c>
    </row>
    <row r="121" spans="1:6">
      <c r="A121" s="196" t="s">
        <v>539</v>
      </c>
      <c r="B121" s="196" t="s">
        <v>540</v>
      </c>
      <c r="C121" s="197" t="s">
        <v>619</v>
      </c>
      <c r="D121" s="198" t="s">
        <v>486</v>
      </c>
      <c r="E121" s="199">
        <v>13749.996999999999</v>
      </c>
      <c r="F121" s="200" t="s">
        <v>542</v>
      </c>
    </row>
    <row r="122" spans="1:6">
      <c r="A122" s="196" t="s">
        <v>539</v>
      </c>
      <c r="B122" s="196" t="s">
        <v>540</v>
      </c>
      <c r="C122" s="197" t="s">
        <v>620</v>
      </c>
      <c r="D122" s="198" t="s">
        <v>486</v>
      </c>
      <c r="E122" s="199">
        <v>13570</v>
      </c>
      <c r="F122" s="200" t="s">
        <v>542</v>
      </c>
    </row>
    <row r="123" spans="1:6">
      <c r="A123" s="196" t="s">
        <v>539</v>
      </c>
      <c r="B123" s="196" t="s">
        <v>540</v>
      </c>
      <c r="C123" s="197" t="s">
        <v>621</v>
      </c>
      <c r="D123" s="198" t="s">
        <v>486</v>
      </c>
      <c r="E123" s="199">
        <v>4284.71</v>
      </c>
      <c r="F123" s="200" t="s">
        <v>542</v>
      </c>
    </row>
    <row r="124" spans="1:6">
      <c r="A124" s="196" t="s">
        <v>539</v>
      </c>
      <c r="B124" s="196" t="s">
        <v>540</v>
      </c>
      <c r="C124" s="197" t="s">
        <v>622</v>
      </c>
      <c r="D124" s="198" t="s">
        <v>486</v>
      </c>
      <c r="E124" s="199">
        <v>5726.64</v>
      </c>
      <c r="F124" s="200" t="s">
        <v>542</v>
      </c>
    </row>
    <row r="125" spans="1:6">
      <c r="A125" s="196" t="s">
        <v>539</v>
      </c>
      <c r="B125" s="196" t="s">
        <v>540</v>
      </c>
      <c r="C125" s="197" t="s">
        <v>623</v>
      </c>
      <c r="D125" s="198" t="s">
        <v>486</v>
      </c>
      <c r="E125" s="199">
        <v>20650</v>
      </c>
      <c r="F125" s="200" t="s">
        <v>542</v>
      </c>
    </row>
    <row r="126" spans="1:6" ht="12.95" customHeight="1">
      <c r="A126" s="196" t="s">
        <v>539</v>
      </c>
      <c r="B126" s="196" t="s">
        <v>540</v>
      </c>
      <c r="C126" s="197" t="s">
        <v>624</v>
      </c>
      <c r="D126" s="198" t="s">
        <v>486</v>
      </c>
      <c r="E126" s="199">
        <v>575000.01</v>
      </c>
      <c r="F126" s="200" t="s">
        <v>542</v>
      </c>
    </row>
    <row r="127" spans="1:6" ht="24">
      <c r="A127" s="196" t="s">
        <v>539</v>
      </c>
      <c r="B127" s="196" t="s">
        <v>540</v>
      </c>
      <c r="C127" s="197" t="s">
        <v>625</v>
      </c>
      <c r="D127" s="198" t="s">
        <v>486</v>
      </c>
      <c r="E127" s="199">
        <v>2542900</v>
      </c>
      <c r="F127" s="200" t="s">
        <v>542</v>
      </c>
    </row>
    <row r="128" spans="1:6">
      <c r="A128" s="196" t="s">
        <v>539</v>
      </c>
      <c r="B128" s="196" t="s">
        <v>540</v>
      </c>
      <c r="C128" s="197" t="s">
        <v>626</v>
      </c>
      <c r="D128" s="198" t="s">
        <v>486</v>
      </c>
      <c r="E128" s="199">
        <v>172556.12</v>
      </c>
      <c r="F128" s="200" t="s">
        <v>542</v>
      </c>
    </row>
    <row r="129" spans="1:6" ht="24">
      <c r="A129" s="196" t="s">
        <v>539</v>
      </c>
      <c r="B129" s="196" t="s">
        <v>540</v>
      </c>
      <c r="C129" s="197" t="s">
        <v>627</v>
      </c>
      <c r="D129" s="198" t="s">
        <v>486</v>
      </c>
      <c r="E129" s="199">
        <v>44250</v>
      </c>
      <c r="F129" s="200" t="s">
        <v>542</v>
      </c>
    </row>
    <row r="130" spans="1:6">
      <c r="A130" s="196" t="s">
        <v>539</v>
      </c>
      <c r="B130" s="196" t="s">
        <v>540</v>
      </c>
      <c r="C130" s="197" t="s">
        <v>628</v>
      </c>
      <c r="D130" s="198" t="s">
        <v>486</v>
      </c>
      <c r="E130" s="199">
        <v>719492.56279999996</v>
      </c>
      <c r="F130" s="200" t="s">
        <v>542</v>
      </c>
    </row>
    <row r="131" spans="1:6">
      <c r="A131" s="196" t="s">
        <v>539</v>
      </c>
      <c r="B131" s="196" t="s">
        <v>540</v>
      </c>
      <c r="C131" s="197" t="s">
        <v>629</v>
      </c>
      <c r="D131" s="198" t="s">
        <v>486</v>
      </c>
      <c r="E131" s="199">
        <v>816192.43</v>
      </c>
      <c r="F131" s="200" t="s">
        <v>542</v>
      </c>
    </row>
    <row r="132" spans="1:6">
      <c r="A132" s="201" t="s">
        <v>630</v>
      </c>
      <c r="B132" s="201" t="s">
        <v>631</v>
      </c>
      <c r="C132" s="202" t="s">
        <v>632</v>
      </c>
      <c r="D132" s="203" t="s">
        <v>486</v>
      </c>
      <c r="E132" s="204">
        <v>36954.32</v>
      </c>
      <c r="F132" s="205" t="s">
        <v>633</v>
      </c>
    </row>
    <row r="133" spans="1:6" ht="14.1" customHeight="1">
      <c r="A133" s="201" t="s">
        <v>630</v>
      </c>
      <c r="B133" s="201" t="s">
        <v>631</v>
      </c>
      <c r="C133" s="202" t="s">
        <v>634</v>
      </c>
      <c r="D133" s="203" t="s">
        <v>486</v>
      </c>
      <c r="E133" s="204">
        <v>3776</v>
      </c>
      <c r="F133" s="205" t="s">
        <v>633</v>
      </c>
    </row>
    <row r="134" spans="1:6" ht="15.95" customHeight="1">
      <c r="A134" s="201" t="s">
        <v>630</v>
      </c>
      <c r="B134" s="201" t="s">
        <v>631</v>
      </c>
      <c r="C134" s="202" t="s">
        <v>635</v>
      </c>
      <c r="D134" s="203" t="s">
        <v>486</v>
      </c>
      <c r="E134" s="204">
        <v>12390</v>
      </c>
      <c r="F134" s="205" t="s">
        <v>633</v>
      </c>
    </row>
    <row r="135" spans="1:6" ht="15" customHeight="1">
      <c r="A135" s="201" t="s">
        <v>630</v>
      </c>
      <c r="B135" s="201" t="s">
        <v>631</v>
      </c>
      <c r="C135" s="202" t="s">
        <v>636</v>
      </c>
      <c r="D135" s="203" t="s">
        <v>486</v>
      </c>
      <c r="E135" s="204">
        <v>6293.7049999999999</v>
      </c>
      <c r="F135" s="205" t="s">
        <v>633</v>
      </c>
    </row>
    <row r="136" spans="1:6" ht="14.1" customHeight="1">
      <c r="A136" s="201" t="s">
        <v>630</v>
      </c>
      <c r="B136" s="201" t="s">
        <v>631</v>
      </c>
      <c r="C136" s="202" t="s">
        <v>637</v>
      </c>
      <c r="D136" s="203" t="s">
        <v>486</v>
      </c>
      <c r="E136" s="204">
        <v>27200</v>
      </c>
      <c r="F136" s="205" t="s">
        <v>633</v>
      </c>
    </row>
    <row r="137" spans="1:6" ht="24">
      <c r="A137" s="206" t="s">
        <v>452</v>
      </c>
      <c r="B137" s="206" t="s">
        <v>638</v>
      </c>
      <c r="C137" s="207" t="s">
        <v>639</v>
      </c>
      <c r="D137" s="208" t="s">
        <v>486</v>
      </c>
      <c r="E137" s="209">
        <v>109504</v>
      </c>
      <c r="F137" s="210" t="s">
        <v>640</v>
      </c>
    </row>
    <row r="138" spans="1:6" ht="24">
      <c r="A138" s="206" t="s">
        <v>452</v>
      </c>
      <c r="B138" s="206" t="s">
        <v>638</v>
      </c>
      <c r="C138" s="207" t="s">
        <v>641</v>
      </c>
      <c r="D138" s="208" t="s">
        <v>486</v>
      </c>
      <c r="E138" s="209">
        <v>5723</v>
      </c>
      <c r="F138" s="210" t="s">
        <v>640</v>
      </c>
    </row>
    <row r="139" spans="1:6" ht="24">
      <c r="A139" s="171" t="s">
        <v>642</v>
      </c>
      <c r="B139" s="171" t="s">
        <v>643</v>
      </c>
      <c r="C139" s="172" t="s">
        <v>644</v>
      </c>
      <c r="D139" s="173" t="s">
        <v>486</v>
      </c>
      <c r="E139" s="174">
        <v>6200</v>
      </c>
      <c r="F139" s="211" t="s">
        <v>645</v>
      </c>
    </row>
    <row r="140" spans="1:6" ht="36">
      <c r="A140" s="171" t="s">
        <v>642</v>
      </c>
      <c r="B140" s="171" t="s">
        <v>643</v>
      </c>
      <c r="C140" s="172" t="s">
        <v>646</v>
      </c>
      <c r="D140" s="173" t="s">
        <v>486</v>
      </c>
      <c r="E140" s="174">
        <v>86568.53</v>
      </c>
      <c r="F140" s="211" t="s">
        <v>645</v>
      </c>
    </row>
    <row r="141" spans="1:6" ht="36">
      <c r="A141" s="171" t="s">
        <v>642</v>
      </c>
      <c r="B141" s="171" t="s">
        <v>643</v>
      </c>
      <c r="C141" s="172" t="s">
        <v>647</v>
      </c>
      <c r="D141" s="173" t="s">
        <v>486</v>
      </c>
      <c r="E141" s="174">
        <v>100917.38</v>
      </c>
      <c r="F141" s="211" t="s">
        <v>645</v>
      </c>
    </row>
    <row r="142" spans="1:6" ht="15.95" customHeight="1">
      <c r="A142" s="212" t="s">
        <v>236</v>
      </c>
      <c r="B142" s="212" t="s">
        <v>648</v>
      </c>
      <c r="C142" s="213" t="s">
        <v>649</v>
      </c>
      <c r="D142" s="214" t="s">
        <v>486</v>
      </c>
      <c r="E142" s="215">
        <v>1000</v>
      </c>
      <c r="F142" s="216" t="s">
        <v>650</v>
      </c>
    </row>
    <row r="143" spans="1:6">
      <c r="A143" s="212" t="s">
        <v>236</v>
      </c>
      <c r="B143" s="212" t="s">
        <v>648</v>
      </c>
      <c r="C143" s="213" t="s">
        <v>651</v>
      </c>
      <c r="D143" s="214" t="s">
        <v>486</v>
      </c>
      <c r="E143" s="215">
        <v>200</v>
      </c>
      <c r="F143" s="216" t="s">
        <v>650</v>
      </c>
    </row>
    <row r="144" spans="1:6" ht="18" customHeight="1">
      <c r="A144" s="212" t="s">
        <v>236</v>
      </c>
      <c r="B144" s="212" t="s">
        <v>648</v>
      </c>
      <c r="C144" s="213" t="s">
        <v>652</v>
      </c>
      <c r="D144" s="214" t="s">
        <v>486</v>
      </c>
      <c r="E144" s="215">
        <v>500</v>
      </c>
      <c r="F144" s="216" t="s">
        <v>650</v>
      </c>
    </row>
    <row r="145" spans="1:6" ht="17.25" customHeight="1">
      <c r="A145" s="212" t="s">
        <v>236</v>
      </c>
      <c r="B145" s="212" t="s">
        <v>648</v>
      </c>
      <c r="C145" s="213" t="s">
        <v>653</v>
      </c>
      <c r="D145" s="214" t="s">
        <v>654</v>
      </c>
      <c r="E145" s="215">
        <v>197</v>
      </c>
      <c r="F145" s="217" t="s">
        <v>655</v>
      </c>
    </row>
    <row r="146" spans="1:6">
      <c r="A146" s="212" t="s">
        <v>236</v>
      </c>
      <c r="B146" s="212" t="s">
        <v>648</v>
      </c>
      <c r="C146" s="213" t="s">
        <v>656</v>
      </c>
      <c r="D146" s="214" t="s">
        <v>654</v>
      </c>
      <c r="E146" s="215">
        <v>181</v>
      </c>
      <c r="F146" s="217" t="s">
        <v>655</v>
      </c>
    </row>
    <row r="147" spans="1:6">
      <c r="A147" s="212" t="s">
        <v>236</v>
      </c>
      <c r="B147" s="212" t="s">
        <v>648</v>
      </c>
      <c r="C147" s="213" t="s">
        <v>657</v>
      </c>
      <c r="D147" s="214" t="s">
        <v>654</v>
      </c>
      <c r="E147" s="215">
        <v>251</v>
      </c>
      <c r="F147" s="216" t="s">
        <v>655</v>
      </c>
    </row>
    <row r="148" spans="1:6">
      <c r="A148" s="212" t="s">
        <v>236</v>
      </c>
      <c r="B148" s="212" t="s">
        <v>648</v>
      </c>
      <c r="C148" s="213" t="s">
        <v>658</v>
      </c>
      <c r="D148" s="214" t="s">
        <v>654</v>
      </c>
      <c r="E148" s="215">
        <v>230</v>
      </c>
      <c r="F148" s="217" t="s">
        <v>655</v>
      </c>
    </row>
    <row r="149" spans="1:6">
      <c r="A149" s="212" t="s">
        <v>236</v>
      </c>
      <c r="B149" s="212" t="s">
        <v>648</v>
      </c>
      <c r="C149" s="213" t="s">
        <v>659</v>
      </c>
      <c r="D149" s="214" t="s">
        <v>654</v>
      </c>
      <c r="E149" s="215">
        <v>110</v>
      </c>
      <c r="F149" s="216" t="s">
        <v>655</v>
      </c>
    </row>
    <row r="150" spans="1:6">
      <c r="A150" s="171" t="s">
        <v>223</v>
      </c>
      <c r="B150" s="171" t="s">
        <v>660</v>
      </c>
      <c r="C150" s="172" t="s">
        <v>661</v>
      </c>
      <c r="D150" s="173" t="s">
        <v>662</v>
      </c>
      <c r="E150" s="174">
        <v>28.32</v>
      </c>
      <c r="F150" s="211" t="s">
        <v>663</v>
      </c>
    </row>
    <row r="151" spans="1:6" ht="24">
      <c r="A151" s="171" t="s">
        <v>223</v>
      </c>
      <c r="B151" s="171" t="s">
        <v>660</v>
      </c>
      <c r="C151" s="172" t="s">
        <v>664</v>
      </c>
      <c r="D151" s="173" t="s">
        <v>486</v>
      </c>
      <c r="E151" s="174">
        <v>8500</v>
      </c>
      <c r="F151" s="211" t="s">
        <v>663</v>
      </c>
    </row>
    <row r="152" spans="1:6">
      <c r="A152" s="171" t="s">
        <v>223</v>
      </c>
      <c r="B152" s="171" t="s">
        <v>660</v>
      </c>
      <c r="C152" s="172" t="s">
        <v>665</v>
      </c>
      <c r="D152" s="173" t="s">
        <v>486</v>
      </c>
      <c r="E152" s="174">
        <v>81.171999999999997</v>
      </c>
      <c r="F152" s="211" t="s">
        <v>663</v>
      </c>
    </row>
    <row r="153" spans="1:6">
      <c r="A153" s="171" t="s">
        <v>223</v>
      </c>
      <c r="B153" s="171" t="s">
        <v>660</v>
      </c>
      <c r="C153" s="172" t="s">
        <v>666</v>
      </c>
      <c r="D153" s="173" t="s">
        <v>486</v>
      </c>
      <c r="E153" s="174">
        <v>103.3567</v>
      </c>
      <c r="F153" s="211" t="s">
        <v>663</v>
      </c>
    </row>
    <row r="154" spans="1:6">
      <c r="A154" s="171" t="s">
        <v>223</v>
      </c>
      <c r="B154" s="171" t="s">
        <v>660</v>
      </c>
      <c r="C154" s="172" t="s">
        <v>667</v>
      </c>
      <c r="D154" s="173" t="s">
        <v>486</v>
      </c>
      <c r="E154" s="174">
        <v>20.059999999999999</v>
      </c>
      <c r="F154" s="211" t="s">
        <v>663</v>
      </c>
    </row>
    <row r="155" spans="1:6" ht="12.95" customHeight="1">
      <c r="A155" s="171" t="s">
        <v>223</v>
      </c>
      <c r="B155" s="171" t="s">
        <v>660</v>
      </c>
      <c r="C155" s="172" t="s">
        <v>668</v>
      </c>
      <c r="D155" s="173" t="s">
        <v>486</v>
      </c>
      <c r="E155" s="174">
        <v>208.86</v>
      </c>
      <c r="F155" s="211" t="s">
        <v>663</v>
      </c>
    </row>
    <row r="156" spans="1:6" ht="15" customHeight="1">
      <c r="A156" s="171" t="s">
        <v>223</v>
      </c>
      <c r="B156" s="171" t="s">
        <v>660</v>
      </c>
      <c r="C156" s="172" t="s">
        <v>669</v>
      </c>
      <c r="D156" s="173" t="s">
        <v>486</v>
      </c>
      <c r="E156" s="174">
        <v>206.73500000000001</v>
      </c>
      <c r="F156" s="211" t="s">
        <v>663</v>
      </c>
    </row>
    <row r="157" spans="1:6" ht="15" customHeight="1">
      <c r="A157" s="171" t="s">
        <v>223</v>
      </c>
      <c r="B157" s="171" t="s">
        <v>660</v>
      </c>
      <c r="C157" s="172" t="s">
        <v>670</v>
      </c>
      <c r="D157" s="173" t="s">
        <v>486</v>
      </c>
      <c r="E157" s="174">
        <v>43.293999999999997</v>
      </c>
      <c r="F157" s="211" t="s">
        <v>663</v>
      </c>
    </row>
    <row r="158" spans="1:6" ht="15" customHeight="1">
      <c r="A158" s="171" t="s">
        <v>223</v>
      </c>
      <c r="B158" s="171" t="s">
        <v>660</v>
      </c>
      <c r="C158" s="172" t="s">
        <v>671</v>
      </c>
      <c r="D158" s="173" t="s">
        <v>486</v>
      </c>
      <c r="E158" s="174">
        <v>5.9</v>
      </c>
      <c r="F158" s="211" t="s">
        <v>663</v>
      </c>
    </row>
    <row r="159" spans="1:6" ht="15" customHeight="1">
      <c r="A159" s="171" t="s">
        <v>223</v>
      </c>
      <c r="B159" s="171" t="s">
        <v>660</v>
      </c>
      <c r="C159" s="172" t="s">
        <v>672</v>
      </c>
      <c r="D159" s="173" t="s">
        <v>486</v>
      </c>
      <c r="E159" s="174">
        <v>944</v>
      </c>
      <c r="F159" s="211" t="s">
        <v>663</v>
      </c>
    </row>
    <row r="160" spans="1:6" ht="15" customHeight="1">
      <c r="A160" s="171" t="s">
        <v>223</v>
      </c>
      <c r="B160" s="171" t="s">
        <v>660</v>
      </c>
      <c r="C160" s="172" t="s">
        <v>673</v>
      </c>
      <c r="D160" s="173" t="s">
        <v>486</v>
      </c>
      <c r="E160" s="174">
        <v>571.12</v>
      </c>
      <c r="F160" s="211" t="s">
        <v>663</v>
      </c>
    </row>
    <row r="161" spans="1:6" ht="15" customHeight="1">
      <c r="A161" s="171" t="s">
        <v>223</v>
      </c>
      <c r="B161" s="171" t="s">
        <v>660</v>
      </c>
      <c r="C161" s="172" t="s">
        <v>674</v>
      </c>
      <c r="D161" s="173" t="s">
        <v>486</v>
      </c>
      <c r="E161" s="174">
        <v>619.5</v>
      </c>
      <c r="F161" s="211" t="s">
        <v>663</v>
      </c>
    </row>
    <row r="162" spans="1:6" ht="15" customHeight="1">
      <c r="A162" s="171" t="s">
        <v>223</v>
      </c>
      <c r="B162" s="171" t="s">
        <v>660</v>
      </c>
      <c r="C162" s="172" t="s">
        <v>675</v>
      </c>
      <c r="D162" s="173" t="s">
        <v>486</v>
      </c>
      <c r="E162" s="174">
        <v>100.3</v>
      </c>
      <c r="F162" s="211" t="s">
        <v>663</v>
      </c>
    </row>
    <row r="163" spans="1:6" ht="14.1" customHeight="1">
      <c r="A163" s="171" t="s">
        <v>223</v>
      </c>
      <c r="B163" s="171" t="s">
        <v>660</v>
      </c>
      <c r="C163" s="172" t="s">
        <v>676</v>
      </c>
      <c r="D163" s="173" t="s">
        <v>486</v>
      </c>
      <c r="E163" s="174">
        <v>33.630000000000003</v>
      </c>
      <c r="F163" s="211" t="s">
        <v>663</v>
      </c>
    </row>
    <row r="164" spans="1:6">
      <c r="A164" s="171" t="s">
        <v>223</v>
      </c>
      <c r="B164" s="171" t="s">
        <v>660</v>
      </c>
      <c r="C164" s="172" t="s">
        <v>677</v>
      </c>
      <c r="D164" s="173" t="s">
        <v>486</v>
      </c>
      <c r="E164" s="174">
        <v>44.25</v>
      </c>
      <c r="F164" s="211" t="s">
        <v>663</v>
      </c>
    </row>
    <row r="165" spans="1:6">
      <c r="A165" s="171" t="s">
        <v>223</v>
      </c>
      <c r="B165" s="171" t="s">
        <v>660</v>
      </c>
      <c r="C165" s="172" t="s">
        <v>678</v>
      </c>
      <c r="D165" s="173" t="s">
        <v>486</v>
      </c>
      <c r="E165" s="174">
        <v>855.5</v>
      </c>
      <c r="F165" s="211" t="s">
        <v>663</v>
      </c>
    </row>
    <row r="166" spans="1:6">
      <c r="A166" s="171" t="s">
        <v>223</v>
      </c>
      <c r="B166" s="171" t="s">
        <v>660</v>
      </c>
      <c r="C166" s="172" t="s">
        <v>679</v>
      </c>
      <c r="D166" s="173" t="s">
        <v>486</v>
      </c>
      <c r="E166" s="174">
        <v>60.2273</v>
      </c>
      <c r="F166" s="211" t="s">
        <v>663</v>
      </c>
    </row>
    <row r="167" spans="1:6">
      <c r="A167" s="171" t="s">
        <v>223</v>
      </c>
      <c r="B167" s="171" t="s">
        <v>660</v>
      </c>
      <c r="C167" s="172" t="s">
        <v>680</v>
      </c>
      <c r="D167" s="173" t="s">
        <v>486</v>
      </c>
      <c r="E167" s="174">
        <v>102.8133</v>
      </c>
      <c r="F167" s="211" t="s">
        <v>663</v>
      </c>
    </row>
    <row r="168" spans="1:6">
      <c r="A168" s="171" t="s">
        <v>223</v>
      </c>
      <c r="B168" s="171" t="s">
        <v>660</v>
      </c>
      <c r="C168" s="172" t="s">
        <v>681</v>
      </c>
      <c r="D168" s="173" t="s">
        <v>486</v>
      </c>
      <c r="E168" s="174">
        <v>3030.43</v>
      </c>
      <c r="F168" s="211" t="s">
        <v>663</v>
      </c>
    </row>
    <row r="169" spans="1:6">
      <c r="A169" s="171" t="s">
        <v>223</v>
      </c>
      <c r="B169" s="171" t="s">
        <v>660</v>
      </c>
      <c r="C169" s="172" t="s">
        <v>682</v>
      </c>
      <c r="D169" s="173" t="s">
        <v>486</v>
      </c>
      <c r="E169" s="174">
        <v>858.45</v>
      </c>
      <c r="F169" s="211" t="s">
        <v>663</v>
      </c>
    </row>
    <row r="170" spans="1:6">
      <c r="A170" s="171" t="s">
        <v>223</v>
      </c>
      <c r="B170" s="171" t="s">
        <v>660</v>
      </c>
      <c r="C170" s="172" t="s">
        <v>683</v>
      </c>
      <c r="D170" s="173" t="s">
        <v>486</v>
      </c>
      <c r="E170" s="174">
        <v>206.72329999999999</v>
      </c>
      <c r="F170" s="211" t="s">
        <v>663</v>
      </c>
    </row>
    <row r="171" spans="1:6" ht="15.95" customHeight="1">
      <c r="A171" s="171" t="s">
        <v>223</v>
      </c>
      <c r="B171" s="171" t="s">
        <v>660</v>
      </c>
      <c r="C171" s="172" t="s">
        <v>684</v>
      </c>
      <c r="D171" s="173" t="s">
        <v>486</v>
      </c>
      <c r="E171" s="174">
        <v>4425</v>
      </c>
      <c r="F171" s="211" t="s">
        <v>663</v>
      </c>
    </row>
    <row r="172" spans="1:6" ht="24">
      <c r="A172" s="171" t="s">
        <v>223</v>
      </c>
      <c r="B172" s="171" t="s">
        <v>660</v>
      </c>
      <c r="C172" s="172" t="s">
        <v>685</v>
      </c>
      <c r="D172" s="173" t="s">
        <v>486</v>
      </c>
      <c r="E172" s="174">
        <v>13500.0026</v>
      </c>
      <c r="F172" s="211" t="s">
        <v>663</v>
      </c>
    </row>
    <row r="173" spans="1:6" ht="20.25" customHeight="1">
      <c r="A173" s="171" t="s">
        <v>223</v>
      </c>
      <c r="B173" s="171" t="s">
        <v>660</v>
      </c>
      <c r="C173" s="172" t="s">
        <v>686</v>
      </c>
      <c r="D173" s="173" t="s">
        <v>486</v>
      </c>
      <c r="E173" s="174">
        <v>1416</v>
      </c>
      <c r="F173" s="211" t="s">
        <v>663</v>
      </c>
    </row>
    <row r="174" spans="1:6" ht="21" customHeight="1">
      <c r="A174" s="171" t="s">
        <v>223</v>
      </c>
      <c r="B174" s="171" t="s">
        <v>660</v>
      </c>
      <c r="C174" s="172" t="s">
        <v>687</v>
      </c>
      <c r="D174" s="173" t="s">
        <v>486</v>
      </c>
      <c r="E174" s="174">
        <v>3.54</v>
      </c>
      <c r="F174" s="218" t="s">
        <v>663</v>
      </c>
    </row>
    <row r="175" spans="1:6" ht="18" customHeight="1">
      <c r="A175" s="171" t="s">
        <v>223</v>
      </c>
      <c r="B175" s="171" t="s">
        <v>660</v>
      </c>
      <c r="C175" s="172" t="s">
        <v>688</v>
      </c>
      <c r="D175" s="173" t="s">
        <v>486</v>
      </c>
      <c r="E175" s="174">
        <v>73.16</v>
      </c>
      <c r="F175" s="211" t="s">
        <v>663</v>
      </c>
    </row>
    <row r="176" spans="1:6" ht="20.25" customHeight="1">
      <c r="A176" s="171" t="s">
        <v>223</v>
      </c>
      <c r="B176" s="171" t="s">
        <v>660</v>
      </c>
      <c r="C176" s="172" t="s">
        <v>689</v>
      </c>
      <c r="D176" s="173" t="s">
        <v>486</v>
      </c>
      <c r="E176" s="174">
        <v>548.26499999999999</v>
      </c>
      <c r="F176" s="211" t="s">
        <v>663</v>
      </c>
    </row>
    <row r="177" spans="1:6" ht="25.5" customHeight="1">
      <c r="A177" s="171" t="s">
        <v>223</v>
      </c>
      <c r="B177" s="171" t="s">
        <v>660</v>
      </c>
      <c r="C177" s="172" t="s">
        <v>690</v>
      </c>
      <c r="D177" s="173" t="s">
        <v>486</v>
      </c>
      <c r="E177" s="174">
        <v>526.32500000000005</v>
      </c>
      <c r="F177" s="211" t="s">
        <v>663</v>
      </c>
    </row>
    <row r="178" spans="1:6" ht="19.5" customHeight="1">
      <c r="A178" s="171" t="s">
        <v>223</v>
      </c>
      <c r="B178" s="171" t="s">
        <v>660</v>
      </c>
      <c r="C178" s="172" t="s">
        <v>691</v>
      </c>
      <c r="D178" s="173" t="s">
        <v>486</v>
      </c>
      <c r="E178" s="174">
        <v>3.54</v>
      </c>
      <c r="F178" s="218" t="s">
        <v>663</v>
      </c>
    </row>
    <row r="179" spans="1:6" ht="27.75" customHeight="1">
      <c r="A179" s="171" t="s">
        <v>223</v>
      </c>
      <c r="B179" s="171" t="s">
        <v>660</v>
      </c>
      <c r="C179" s="172" t="s">
        <v>692</v>
      </c>
      <c r="D179" s="173" t="s">
        <v>486</v>
      </c>
      <c r="E179" s="174">
        <v>265.5</v>
      </c>
      <c r="F179" s="211" t="s">
        <v>663</v>
      </c>
    </row>
    <row r="180" spans="1:6" ht="21.75" customHeight="1">
      <c r="A180" s="219" t="s">
        <v>128</v>
      </c>
      <c r="B180" s="219" t="s">
        <v>693</v>
      </c>
      <c r="C180" s="220" t="s">
        <v>694</v>
      </c>
      <c r="D180" s="221" t="s">
        <v>486</v>
      </c>
      <c r="E180" s="222">
        <v>1.9823999999999999</v>
      </c>
      <c r="F180" s="223" t="s">
        <v>695</v>
      </c>
    </row>
    <row r="181" spans="1:6" ht="22.7" customHeight="1">
      <c r="A181" s="171" t="s">
        <v>204</v>
      </c>
      <c r="B181" s="171" t="s">
        <v>696</v>
      </c>
      <c r="C181" s="172" t="s">
        <v>697</v>
      </c>
      <c r="D181" s="173" t="s">
        <v>486</v>
      </c>
      <c r="E181" s="174">
        <v>7773.84</v>
      </c>
      <c r="F181" s="211" t="s">
        <v>698</v>
      </c>
    </row>
    <row r="182" spans="1:6" ht="24">
      <c r="A182" s="171" t="s">
        <v>204</v>
      </c>
      <c r="B182" s="171" t="s">
        <v>696</v>
      </c>
      <c r="C182" s="172" t="s">
        <v>699</v>
      </c>
      <c r="D182" s="173" t="s">
        <v>486</v>
      </c>
      <c r="E182" s="174">
        <v>9343.24</v>
      </c>
      <c r="F182" s="211" t="s">
        <v>698</v>
      </c>
    </row>
    <row r="183" spans="1:6" ht="23.25" customHeight="1">
      <c r="A183" s="171" t="s">
        <v>204</v>
      </c>
      <c r="B183" s="171" t="s">
        <v>696</v>
      </c>
      <c r="C183" s="172" t="s">
        <v>700</v>
      </c>
      <c r="D183" s="173" t="s">
        <v>486</v>
      </c>
      <c r="E183" s="174">
        <v>10915</v>
      </c>
      <c r="F183" s="211" t="s">
        <v>698</v>
      </c>
    </row>
    <row r="184" spans="1:6" ht="20.25" customHeight="1">
      <c r="A184" s="171" t="s">
        <v>204</v>
      </c>
      <c r="B184" s="171" t="s">
        <v>696</v>
      </c>
      <c r="C184" s="172" t="s">
        <v>701</v>
      </c>
      <c r="D184" s="173" t="s">
        <v>486</v>
      </c>
      <c r="E184" s="174">
        <v>3923.5</v>
      </c>
      <c r="F184" s="211" t="s">
        <v>698</v>
      </c>
    </row>
    <row r="185" spans="1:6" ht="14.1" customHeight="1">
      <c r="A185" s="171" t="s">
        <v>204</v>
      </c>
      <c r="B185" s="171" t="s">
        <v>696</v>
      </c>
      <c r="C185" s="172" t="s">
        <v>702</v>
      </c>
      <c r="D185" s="173" t="s">
        <v>486</v>
      </c>
      <c r="E185" s="174">
        <v>4543</v>
      </c>
      <c r="F185" s="211" t="s">
        <v>698</v>
      </c>
    </row>
    <row r="186" spans="1:6" ht="17.100000000000001" customHeight="1">
      <c r="A186" s="171" t="s">
        <v>204</v>
      </c>
      <c r="B186" s="171" t="s">
        <v>696</v>
      </c>
      <c r="C186" s="172" t="s">
        <v>703</v>
      </c>
      <c r="D186" s="173" t="s">
        <v>486</v>
      </c>
      <c r="E186" s="174">
        <v>9204</v>
      </c>
      <c r="F186" s="211" t="s">
        <v>698</v>
      </c>
    </row>
    <row r="187" spans="1:6" ht="15.95" customHeight="1">
      <c r="A187" s="171" t="s">
        <v>204</v>
      </c>
      <c r="B187" s="171" t="s">
        <v>696</v>
      </c>
      <c r="C187" s="172" t="s">
        <v>704</v>
      </c>
      <c r="D187" s="173" t="s">
        <v>486</v>
      </c>
      <c r="E187" s="174">
        <v>1239</v>
      </c>
      <c r="F187" s="211" t="s">
        <v>698</v>
      </c>
    </row>
    <row r="188" spans="1:6" ht="15.95" customHeight="1">
      <c r="A188" s="171" t="s">
        <v>204</v>
      </c>
      <c r="B188" s="171" t="s">
        <v>696</v>
      </c>
      <c r="C188" s="172" t="s">
        <v>705</v>
      </c>
      <c r="D188" s="173" t="s">
        <v>486</v>
      </c>
      <c r="E188" s="174">
        <v>1239</v>
      </c>
      <c r="F188" s="211" t="s">
        <v>698</v>
      </c>
    </row>
    <row r="189" spans="1:6" ht="32.25" customHeight="1">
      <c r="A189" s="224" t="s">
        <v>158</v>
      </c>
      <c r="B189" s="224" t="s">
        <v>706</v>
      </c>
      <c r="C189" s="224" t="s">
        <v>707</v>
      </c>
      <c r="D189" s="225" t="s">
        <v>486</v>
      </c>
      <c r="E189" s="226">
        <v>54999.99</v>
      </c>
      <c r="F189" s="227" t="s">
        <v>708</v>
      </c>
    </row>
    <row r="190" spans="1:6" ht="30.75" customHeight="1">
      <c r="A190" s="224" t="s">
        <v>158</v>
      </c>
      <c r="B190" s="224" t="s">
        <v>706</v>
      </c>
      <c r="C190" s="224" t="s">
        <v>709</v>
      </c>
      <c r="D190" s="225" t="s">
        <v>486</v>
      </c>
      <c r="E190" s="226">
        <v>17023.8</v>
      </c>
      <c r="F190" s="227" t="s">
        <v>708</v>
      </c>
    </row>
    <row r="191" spans="1:6" ht="25.5" customHeight="1">
      <c r="A191" s="228" t="s">
        <v>710</v>
      </c>
      <c r="B191" s="224" t="s">
        <v>706</v>
      </c>
      <c r="C191" s="229" t="s">
        <v>711</v>
      </c>
      <c r="D191" s="230" t="s">
        <v>486</v>
      </c>
      <c r="E191" s="231">
        <v>4130</v>
      </c>
      <c r="F191" s="232" t="s">
        <v>712</v>
      </c>
    </row>
    <row r="192" spans="1:6" ht="15.95" customHeight="1">
      <c r="A192" s="228" t="s">
        <v>710</v>
      </c>
      <c r="B192" s="224" t="s">
        <v>706</v>
      </c>
      <c r="C192" s="229" t="s">
        <v>713</v>
      </c>
      <c r="D192" s="230" t="s">
        <v>486</v>
      </c>
      <c r="E192" s="231">
        <v>16048</v>
      </c>
      <c r="F192" s="232" t="s">
        <v>712</v>
      </c>
    </row>
    <row r="193" spans="1:6" ht="27.75" customHeight="1">
      <c r="A193" s="228" t="s">
        <v>710</v>
      </c>
      <c r="B193" s="224" t="s">
        <v>706</v>
      </c>
      <c r="C193" s="229" t="s">
        <v>714</v>
      </c>
      <c r="D193" s="233" t="s">
        <v>486</v>
      </c>
      <c r="E193" s="231">
        <v>24502.7</v>
      </c>
      <c r="F193" s="232" t="s">
        <v>712</v>
      </c>
    </row>
    <row r="194" spans="1:6" ht="34.5" customHeight="1">
      <c r="A194" s="224" t="s">
        <v>157</v>
      </c>
      <c r="B194" s="224" t="s">
        <v>706</v>
      </c>
      <c r="C194" s="224" t="s">
        <v>715</v>
      </c>
      <c r="D194" s="225" t="s">
        <v>486</v>
      </c>
      <c r="E194" s="226">
        <v>715000</v>
      </c>
      <c r="F194" s="227" t="s">
        <v>716</v>
      </c>
    </row>
    <row r="195" spans="1:6" ht="23.25" customHeight="1">
      <c r="A195" s="224" t="s">
        <v>717</v>
      </c>
      <c r="B195" s="224" t="s">
        <v>706</v>
      </c>
      <c r="C195" s="224" t="s">
        <v>718</v>
      </c>
      <c r="D195" s="225" t="s">
        <v>486</v>
      </c>
      <c r="E195" s="226">
        <v>60742.81</v>
      </c>
      <c r="F195" s="227" t="s">
        <v>708</v>
      </c>
    </row>
    <row r="196" spans="1:6" ht="25.5" customHeight="1">
      <c r="A196" s="196" t="s">
        <v>717</v>
      </c>
      <c r="B196" s="224" t="s">
        <v>706</v>
      </c>
      <c r="C196" s="224" t="s">
        <v>719</v>
      </c>
      <c r="D196" s="225" t="s">
        <v>486</v>
      </c>
      <c r="E196" s="226">
        <v>30385</v>
      </c>
      <c r="F196" s="227" t="s">
        <v>708</v>
      </c>
    </row>
    <row r="197" spans="1:6" ht="24">
      <c r="A197" s="224" t="s">
        <v>717</v>
      </c>
      <c r="B197" s="224" t="s">
        <v>706</v>
      </c>
      <c r="C197" s="224" t="s">
        <v>720</v>
      </c>
      <c r="D197" s="225" t="s">
        <v>486</v>
      </c>
      <c r="E197" s="226">
        <v>79818.740000000005</v>
      </c>
      <c r="F197" s="227" t="s">
        <v>708</v>
      </c>
    </row>
    <row r="198" spans="1:6" ht="24">
      <c r="A198" s="196" t="s">
        <v>717</v>
      </c>
      <c r="B198" s="224" t="s">
        <v>706</v>
      </c>
      <c r="C198" s="224" t="s">
        <v>721</v>
      </c>
      <c r="D198" s="225" t="s">
        <v>486</v>
      </c>
      <c r="E198" s="226">
        <v>4500</v>
      </c>
      <c r="F198" s="227" t="s">
        <v>722</v>
      </c>
    </row>
    <row r="199" spans="1:6" ht="24">
      <c r="A199" s="196" t="s">
        <v>717</v>
      </c>
      <c r="B199" s="224" t="s">
        <v>706</v>
      </c>
      <c r="C199" s="197" t="s">
        <v>723</v>
      </c>
      <c r="D199" s="198" t="s">
        <v>486</v>
      </c>
      <c r="E199" s="199">
        <v>44840</v>
      </c>
      <c r="F199" s="200" t="s">
        <v>724</v>
      </c>
    </row>
    <row r="200" spans="1:6" ht="14.1" customHeight="1">
      <c r="A200" s="224" t="s">
        <v>717</v>
      </c>
      <c r="B200" s="224" t="s">
        <v>706</v>
      </c>
      <c r="C200" s="224" t="s">
        <v>725</v>
      </c>
      <c r="D200" s="225" t="s">
        <v>486</v>
      </c>
      <c r="E200" s="226">
        <v>8850</v>
      </c>
      <c r="F200" s="227" t="s">
        <v>708</v>
      </c>
    </row>
    <row r="201" spans="1:6" ht="14.1" customHeight="1">
      <c r="A201" s="196" t="s">
        <v>726</v>
      </c>
      <c r="B201" s="224" t="s">
        <v>706</v>
      </c>
      <c r="C201" s="234" t="s">
        <v>727</v>
      </c>
      <c r="D201" s="235" t="s">
        <v>486</v>
      </c>
      <c r="E201" s="236">
        <v>45459.5</v>
      </c>
      <c r="F201" s="237" t="s">
        <v>728</v>
      </c>
    </row>
    <row r="202" spans="1:6" ht="15.95" customHeight="1">
      <c r="A202" s="196" t="s">
        <v>726</v>
      </c>
      <c r="B202" s="224" t="s">
        <v>706</v>
      </c>
      <c r="C202" s="234" t="s">
        <v>729</v>
      </c>
      <c r="D202" s="235" t="s">
        <v>486</v>
      </c>
      <c r="E202" s="236">
        <v>7500</v>
      </c>
      <c r="F202" s="237" t="s">
        <v>730</v>
      </c>
    </row>
    <row r="203" spans="1:6" ht="15" customHeight="1">
      <c r="A203" s="238" t="s">
        <v>247</v>
      </c>
      <c r="B203" s="238" t="s">
        <v>731</v>
      </c>
      <c r="C203" s="239" t="s">
        <v>732</v>
      </c>
      <c r="D203" s="240" t="s">
        <v>486</v>
      </c>
      <c r="E203" s="241">
        <v>68.44</v>
      </c>
      <c r="F203" s="242" t="s">
        <v>733</v>
      </c>
    </row>
    <row r="204" spans="1:6" ht="15" customHeight="1">
      <c r="A204" s="238" t="s">
        <v>247</v>
      </c>
      <c r="B204" s="238" t="s">
        <v>731</v>
      </c>
      <c r="C204" s="239" t="s">
        <v>734</v>
      </c>
      <c r="D204" s="240" t="s">
        <v>486</v>
      </c>
      <c r="E204" s="241">
        <v>3935.3</v>
      </c>
      <c r="F204" s="242" t="s">
        <v>733</v>
      </c>
    </row>
    <row r="205" spans="1:6" ht="14.1" customHeight="1">
      <c r="A205" s="238" t="s">
        <v>247</v>
      </c>
      <c r="B205" s="238" t="s">
        <v>731</v>
      </c>
      <c r="C205" s="239" t="s">
        <v>735</v>
      </c>
      <c r="D205" s="240" t="s">
        <v>486</v>
      </c>
      <c r="E205" s="241">
        <v>1548</v>
      </c>
      <c r="F205" s="242" t="s">
        <v>733</v>
      </c>
    </row>
    <row r="206" spans="1:6" ht="12.95" customHeight="1">
      <c r="A206" s="238" t="s">
        <v>247</v>
      </c>
      <c r="B206" s="238" t="s">
        <v>731</v>
      </c>
      <c r="C206" s="239" t="s">
        <v>736</v>
      </c>
      <c r="D206" s="240" t="s">
        <v>486</v>
      </c>
      <c r="E206" s="241">
        <v>130</v>
      </c>
      <c r="F206" s="242" t="s">
        <v>733</v>
      </c>
    </row>
    <row r="207" spans="1:6">
      <c r="A207" s="238" t="s">
        <v>247</v>
      </c>
      <c r="B207" s="238" t="s">
        <v>731</v>
      </c>
      <c r="C207" s="239" t="s">
        <v>737</v>
      </c>
      <c r="D207" s="240" t="s">
        <v>486</v>
      </c>
      <c r="E207" s="241">
        <v>341.02</v>
      </c>
      <c r="F207" s="242" t="s">
        <v>733</v>
      </c>
    </row>
    <row r="208" spans="1:6">
      <c r="A208" s="238" t="s">
        <v>247</v>
      </c>
      <c r="B208" s="238" t="s">
        <v>731</v>
      </c>
      <c r="C208" s="239" t="s">
        <v>738</v>
      </c>
      <c r="D208" s="240" t="s">
        <v>486</v>
      </c>
      <c r="E208" s="241">
        <v>120</v>
      </c>
      <c r="F208" s="242" t="s">
        <v>733</v>
      </c>
    </row>
    <row r="209" spans="1:6">
      <c r="A209" s="238" t="s">
        <v>247</v>
      </c>
      <c r="B209" s="238" t="s">
        <v>731</v>
      </c>
      <c r="C209" s="239" t="s">
        <v>739</v>
      </c>
      <c r="D209" s="240" t="s">
        <v>654</v>
      </c>
      <c r="E209" s="241">
        <v>57.784999999999997</v>
      </c>
      <c r="F209" s="242" t="s">
        <v>733</v>
      </c>
    </row>
    <row r="210" spans="1:6">
      <c r="A210" s="238" t="s">
        <v>247</v>
      </c>
      <c r="B210" s="238" t="s">
        <v>731</v>
      </c>
      <c r="C210" s="239" t="s">
        <v>740</v>
      </c>
      <c r="D210" s="240" t="s">
        <v>654</v>
      </c>
      <c r="E210" s="241">
        <v>118</v>
      </c>
      <c r="F210" s="242" t="s">
        <v>733</v>
      </c>
    </row>
    <row r="211" spans="1:6">
      <c r="A211" s="238" t="s">
        <v>247</v>
      </c>
      <c r="B211" s="238" t="s">
        <v>731</v>
      </c>
      <c r="C211" s="239" t="s">
        <v>741</v>
      </c>
      <c r="D211" s="240" t="s">
        <v>654</v>
      </c>
      <c r="E211" s="241">
        <v>138.06</v>
      </c>
      <c r="F211" s="242" t="s">
        <v>733</v>
      </c>
    </row>
    <row r="212" spans="1:6">
      <c r="A212" s="238" t="s">
        <v>247</v>
      </c>
      <c r="B212" s="238" t="s">
        <v>731</v>
      </c>
      <c r="C212" s="239" t="s">
        <v>742</v>
      </c>
      <c r="D212" s="240" t="s">
        <v>654</v>
      </c>
      <c r="E212" s="241">
        <v>136.88</v>
      </c>
      <c r="F212" s="242" t="s">
        <v>733</v>
      </c>
    </row>
    <row r="213" spans="1:6" ht="14.1" customHeight="1">
      <c r="A213" s="238" t="s">
        <v>247</v>
      </c>
      <c r="B213" s="238" t="s">
        <v>731</v>
      </c>
      <c r="C213" s="239" t="s">
        <v>743</v>
      </c>
      <c r="D213" s="240" t="s">
        <v>486</v>
      </c>
      <c r="E213" s="241">
        <v>270</v>
      </c>
      <c r="F213" s="242" t="s">
        <v>733</v>
      </c>
    </row>
    <row r="214" spans="1:6" ht="15" customHeight="1">
      <c r="A214" s="238" t="s">
        <v>247</v>
      </c>
      <c r="B214" s="238" t="s">
        <v>731</v>
      </c>
      <c r="C214" s="239" t="s">
        <v>744</v>
      </c>
      <c r="D214" s="240" t="s">
        <v>486</v>
      </c>
      <c r="E214" s="241">
        <v>300</v>
      </c>
      <c r="F214" s="242" t="s">
        <v>733</v>
      </c>
    </row>
    <row r="215" spans="1:6">
      <c r="A215" s="238" t="s">
        <v>247</v>
      </c>
      <c r="B215" s="238" t="s">
        <v>731</v>
      </c>
      <c r="C215" s="239" t="s">
        <v>745</v>
      </c>
      <c r="D215" s="240" t="s">
        <v>486</v>
      </c>
      <c r="E215" s="241">
        <v>160</v>
      </c>
      <c r="F215" s="242" t="s">
        <v>733</v>
      </c>
    </row>
    <row r="216" spans="1:6">
      <c r="A216" s="238" t="s">
        <v>247</v>
      </c>
      <c r="B216" s="238" t="s">
        <v>731</v>
      </c>
      <c r="C216" s="239" t="s">
        <v>746</v>
      </c>
      <c r="D216" s="240" t="s">
        <v>486</v>
      </c>
      <c r="E216" s="241">
        <v>728.06</v>
      </c>
      <c r="F216" s="242" t="s">
        <v>733</v>
      </c>
    </row>
    <row r="217" spans="1:6">
      <c r="A217" s="238" t="s">
        <v>247</v>
      </c>
      <c r="B217" s="238" t="s">
        <v>731</v>
      </c>
      <c r="C217" s="239" t="s">
        <v>747</v>
      </c>
      <c r="D217" s="240" t="s">
        <v>486</v>
      </c>
      <c r="E217" s="241">
        <v>125</v>
      </c>
      <c r="F217" s="242" t="s">
        <v>733</v>
      </c>
    </row>
    <row r="218" spans="1:6">
      <c r="A218" s="243" t="s">
        <v>748</v>
      </c>
      <c r="B218" s="243" t="s">
        <v>749</v>
      </c>
      <c r="C218" s="244" t="s">
        <v>750</v>
      </c>
      <c r="D218" s="245" t="s">
        <v>486</v>
      </c>
      <c r="E218" s="246">
        <v>7123.8959999999997</v>
      </c>
      <c r="F218" s="247" t="s">
        <v>751</v>
      </c>
    </row>
    <row r="219" spans="1:6">
      <c r="A219" s="243" t="s">
        <v>748</v>
      </c>
      <c r="B219" s="243" t="s">
        <v>749</v>
      </c>
      <c r="C219" s="244" t="s">
        <v>752</v>
      </c>
      <c r="D219" s="248" t="s">
        <v>486</v>
      </c>
      <c r="E219" s="249">
        <v>13570</v>
      </c>
      <c r="F219" s="250" t="s">
        <v>751</v>
      </c>
    </row>
    <row r="220" spans="1:6" ht="19.5" customHeight="1">
      <c r="A220" s="251" t="s">
        <v>257</v>
      </c>
      <c r="B220" s="251" t="s">
        <v>753</v>
      </c>
      <c r="C220" s="252" t="s">
        <v>754</v>
      </c>
      <c r="D220" s="253" t="s">
        <v>486</v>
      </c>
      <c r="E220" s="254">
        <v>6938.4</v>
      </c>
      <c r="F220" s="255" t="s">
        <v>755</v>
      </c>
    </row>
    <row r="221" spans="1:6" ht="15.95" customHeight="1">
      <c r="A221" s="256" t="s">
        <v>257</v>
      </c>
      <c r="B221" s="251" t="s">
        <v>753</v>
      </c>
      <c r="C221" s="257" t="s">
        <v>756</v>
      </c>
      <c r="D221" s="258" t="s">
        <v>486</v>
      </c>
      <c r="E221" s="259">
        <v>11800</v>
      </c>
      <c r="F221" s="260" t="s">
        <v>757</v>
      </c>
    </row>
    <row r="222" spans="1:6" ht="15.95" customHeight="1">
      <c r="A222" s="256" t="s">
        <v>257</v>
      </c>
      <c r="B222" s="251" t="s">
        <v>753</v>
      </c>
      <c r="C222" s="257" t="s">
        <v>758</v>
      </c>
      <c r="D222" s="258" t="s">
        <v>486</v>
      </c>
      <c r="E222" s="259">
        <v>10620</v>
      </c>
      <c r="F222" s="260" t="s">
        <v>757</v>
      </c>
    </row>
    <row r="223" spans="1:6">
      <c r="A223" s="251" t="s">
        <v>257</v>
      </c>
      <c r="B223" s="251" t="s">
        <v>753</v>
      </c>
      <c r="C223" s="252" t="s">
        <v>759</v>
      </c>
      <c r="D223" s="253" t="s">
        <v>486</v>
      </c>
      <c r="E223" s="254">
        <v>8142</v>
      </c>
      <c r="F223" s="255" t="s">
        <v>755</v>
      </c>
    </row>
    <row r="224" spans="1:6">
      <c r="A224" s="256" t="s">
        <v>257</v>
      </c>
      <c r="B224" s="251" t="s">
        <v>753</v>
      </c>
      <c r="C224" s="257" t="s">
        <v>760</v>
      </c>
      <c r="D224" s="258" t="s">
        <v>486</v>
      </c>
      <c r="E224" s="259">
        <v>11227.8771</v>
      </c>
      <c r="F224" s="261" t="s">
        <v>757</v>
      </c>
    </row>
    <row r="225" spans="1:6" ht="21.75" customHeight="1">
      <c r="A225" s="251" t="s">
        <v>257</v>
      </c>
      <c r="B225" s="251" t="s">
        <v>753</v>
      </c>
      <c r="C225" s="252" t="s">
        <v>761</v>
      </c>
      <c r="D225" s="253" t="s">
        <v>486</v>
      </c>
      <c r="E225" s="254">
        <v>8496</v>
      </c>
      <c r="F225" s="255" t="s">
        <v>755</v>
      </c>
    </row>
    <row r="226" spans="1:6" ht="23.25" customHeight="1">
      <c r="A226" s="251" t="s">
        <v>257</v>
      </c>
      <c r="B226" s="251" t="s">
        <v>753</v>
      </c>
      <c r="C226" s="252" t="s">
        <v>762</v>
      </c>
      <c r="D226" s="262" t="s">
        <v>486</v>
      </c>
      <c r="E226" s="263">
        <v>5605</v>
      </c>
      <c r="F226" s="264" t="s">
        <v>755</v>
      </c>
    </row>
    <row r="227" spans="1:6" ht="23.25" customHeight="1">
      <c r="A227" s="256" t="s">
        <v>257</v>
      </c>
      <c r="B227" s="251" t="s">
        <v>753</v>
      </c>
      <c r="C227" s="257" t="s">
        <v>763</v>
      </c>
      <c r="D227" s="258" t="s">
        <v>486</v>
      </c>
      <c r="E227" s="259">
        <v>14160</v>
      </c>
      <c r="F227" s="261" t="s">
        <v>757</v>
      </c>
    </row>
    <row r="228" spans="1:6" ht="24">
      <c r="A228" s="251" t="s">
        <v>257</v>
      </c>
      <c r="B228" s="251" t="s">
        <v>753</v>
      </c>
      <c r="C228" s="252" t="s">
        <v>764</v>
      </c>
      <c r="D228" s="253" t="s">
        <v>486</v>
      </c>
      <c r="E228" s="254">
        <v>1121</v>
      </c>
      <c r="F228" s="255" t="s">
        <v>755</v>
      </c>
    </row>
    <row r="229" spans="1:6" ht="24">
      <c r="A229" s="256" t="s">
        <v>257</v>
      </c>
      <c r="B229" s="251" t="s">
        <v>753</v>
      </c>
      <c r="C229" s="257" t="s">
        <v>765</v>
      </c>
      <c r="D229" s="258" t="s">
        <v>486</v>
      </c>
      <c r="E229" s="259">
        <v>450</v>
      </c>
      <c r="F229" s="261" t="s">
        <v>757</v>
      </c>
    </row>
    <row r="230" spans="1:6" ht="24">
      <c r="A230" s="251" t="s">
        <v>257</v>
      </c>
      <c r="B230" s="251" t="s">
        <v>753</v>
      </c>
      <c r="C230" s="252" t="s">
        <v>766</v>
      </c>
      <c r="D230" s="253" t="s">
        <v>486</v>
      </c>
      <c r="E230" s="254">
        <v>5900</v>
      </c>
      <c r="F230" s="255" t="s">
        <v>755</v>
      </c>
    </row>
    <row r="231" spans="1:6" ht="24">
      <c r="A231" s="256" t="s">
        <v>257</v>
      </c>
      <c r="B231" s="251" t="s">
        <v>753</v>
      </c>
      <c r="C231" s="257" t="s">
        <v>767</v>
      </c>
      <c r="D231" s="258" t="s">
        <v>486</v>
      </c>
      <c r="E231" s="259">
        <v>14160</v>
      </c>
      <c r="F231" s="261" t="s">
        <v>757</v>
      </c>
    </row>
    <row r="232" spans="1:6">
      <c r="A232" s="251" t="s">
        <v>257</v>
      </c>
      <c r="B232" s="251" t="s">
        <v>753</v>
      </c>
      <c r="C232" s="252" t="s">
        <v>768</v>
      </c>
      <c r="D232" s="253" t="s">
        <v>486</v>
      </c>
      <c r="E232" s="254">
        <v>18880</v>
      </c>
      <c r="F232" s="264" t="s">
        <v>755</v>
      </c>
    </row>
    <row r="233" spans="1:6" ht="24">
      <c r="A233" s="251" t="s">
        <v>257</v>
      </c>
      <c r="B233" s="251" t="s">
        <v>753</v>
      </c>
      <c r="C233" s="252" t="s">
        <v>769</v>
      </c>
      <c r="D233" s="253" t="s">
        <v>486</v>
      </c>
      <c r="E233" s="254">
        <v>4130</v>
      </c>
      <c r="F233" s="264" t="s">
        <v>755</v>
      </c>
    </row>
    <row r="234" spans="1:6">
      <c r="A234" s="251" t="s">
        <v>257</v>
      </c>
      <c r="B234" s="251" t="s">
        <v>753</v>
      </c>
      <c r="C234" s="252" t="s">
        <v>770</v>
      </c>
      <c r="D234" s="253" t="s">
        <v>486</v>
      </c>
      <c r="E234" s="254">
        <v>2950</v>
      </c>
      <c r="F234" s="264" t="s">
        <v>755</v>
      </c>
    </row>
    <row r="235" spans="1:6" ht="24">
      <c r="A235" s="256" t="s">
        <v>257</v>
      </c>
      <c r="B235" s="251" t="s">
        <v>753</v>
      </c>
      <c r="C235" s="257" t="s">
        <v>771</v>
      </c>
      <c r="D235" s="258" t="s">
        <v>486</v>
      </c>
      <c r="E235" s="259">
        <v>7949.66</v>
      </c>
      <c r="F235" s="261" t="s">
        <v>757</v>
      </c>
    </row>
    <row r="236" spans="1:6">
      <c r="A236" s="256" t="s">
        <v>257</v>
      </c>
      <c r="B236" s="251" t="s">
        <v>753</v>
      </c>
      <c r="C236" s="257" t="s">
        <v>772</v>
      </c>
      <c r="D236" s="258" t="s">
        <v>486</v>
      </c>
      <c r="E236" s="259">
        <v>1303.9000000000001</v>
      </c>
      <c r="F236" s="261" t="s">
        <v>757</v>
      </c>
    </row>
    <row r="237" spans="1:6" ht="24">
      <c r="A237" s="256" t="s">
        <v>257</v>
      </c>
      <c r="B237" s="251" t="s">
        <v>753</v>
      </c>
      <c r="C237" s="257" t="s">
        <v>773</v>
      </c>
      <c r="D237" s="258" t="s">
        <v>486</v>
      </c>
      <c r="E237" s="259">
        <v>7949.66</v>
      </c>
      <c r="F237" s="261" t="s">
        <v>757</v>
      </c>
    </row>
    <row r="238" spans="1:6" ht="24">
      <c r="A238" s="256" t="s">
        <v>257</v>
      </c>
      <c r="B238" s="251" t="s">
        <v>753</v>
      </c>
      <c r="C238" s="257" t="s">
        <v>774</v>
      </c>
      <c r="D238" s="258" t="s">
        <v>486</v>
      </c>
      <c r="E238" s="259">
        <v>9912</v>
      </c>
      <c r="F238" s="261" t="s">
        <v>757</v>
      </c>
    </row>
    <row r="239" spans="1:6" ht="19.5" customHeight="1">
      <c r="A239" s="251" t="s">
        <v>257</v>
      </c>
      <c r="B239" s="251" t="s">
        <v>753</v>
      </c>
      <c r="C239" s="265" t="s">
        <v>775</v>
      </c>
      <c r="D239" s="262" t="s">
        <v>486</v>
      </c>
      <c r="E239" s="263">
        <v>14004.83</v>
      </c>
      <c r="F239" s="264" t="s">
        <v>755</v>
      </c>
    </row>
    <row r="240" spans="1:6" ht="20.25" customHeight="1">
      <c r="A240" s="251" t="s">
        <v>257</v>
      </c>
      <c r="B240" s="251" t="s">
        <v>753</v>
      </c>
      <c r="C240" s="252" t="s">
        <v>776</v>
      </c>
      <c r="D240" s="253" t="s">
        <v>486</v>
      </c>
      <c r="E240" s="254">
        <v>12019.008</v>
      </c>
      <c r="F240" s="264" t="s">
        <v>755</v>
      </c>
    </row>
    <row r="241" spans="1:6" ht="24">
      <c r="A241" s="251" t="s">
        <v>257</v>
      </c>
      <c r="B241" s="251" t="s">
        <v>753</v>
      </c>
      <c r="C241" s="252" t="s">
        <v>777</v>
      </c>
      <c r="D241" s="262" t="s">
        <v>486</v>
      </c>
      <c r="E241" s="263">
        <v>4378.9799999999996</v>
      </c>
      <c r="F241" s="264" t="s">
        <v>757</v>
      </c>
    </row>
    <row r="242" spans="1:6" ht="24">
      <c r="A242" s="251" t="s">
        <v>257</v>
      </c>
      <c r="B242" s="251" t="s">
        <v>753</v>
      </c>
      <c r="C242" s="252" t="s">
        <v>778</v>
      </c>
      <c r="D242" s="253" t="s">
        <v>486</v>
      </c>
      <c r="E242" s="254">
        <v>3482.18</v>
      </c>
      <c r="F242" s="255" t="s">
        <v>755</v>
      </c>
    </row>
    <row r="243" spans="1:6" ht="24">
      <c r="A243" s="251" t="s">
        <v>257</v>
      </c>
      <c r="B243" s="251" t="s">
        <v>753</v>
      </c>
      <c r="C243" s="252" t="s">
        <v>779</v>
      </c>
      <c r="D243" s="253" t="s">
        <v>486</v>
      </c>
      <c r="E243" s="254">
        <v>6755.7359999999999</v>
      </c>
      <c r="F243" s="264" t="s">
        <v>755</v>
      </c>
    </row>
    <row r="244" spans="1:6" ht="12.95" customHeight="1">
      <c r="A244" s="266" t="s">
        <v>149</v>
      </c>
      <c r="B244" s="266" t="s">
        <v>780</v>
      </c>
      <c r="C244" s="267" t="s">
        <v>781</v>
      </c>
      <c r="D244" s="268" t="s">
        <v>486</v>
      </c>
      <c r="E244" s="269"/>
      <c r="F244" s="270" t="s">
        <v>782</v>
      </c>
    </row>
    <row r="245" spans="1:6" ht="24">
      <c r="A245" s="271" t="s">
        <v>279</v>
      </c>
      <c r="B245" s="271" t="s">
        <v>783</v>
      </c>
      <c r="C245" s="272" t="s">
        <v>784</v>
      </c>
      <c r="D245" s="273" t="s">
        <v>486</v>
      </c>
      <c r="E245" s="274">
        <v>36028.94</v>
      </c>
      <c r="F245" s="275" t="s">
        <v>785</v>
      </c>
    </row>
    <row r="246" spans="1:6">
      <c r="A246" s="271" t="s">
        <v>279</v>
      </c>
      <c r="B246" s="271" t="s">
        <v>783</v>
      </c>
      <c r="C246" s="272" t="s">
        <v>786</v>
      </c>
      <c r="D246" s="273" t="s">
        <v>486</v>
      </c>
      <c r="E246" s="274">
        <v>30591.5</v>
      </c>
      <c r="F246" s="275" t="s">
        <v>785</v>
      </c>
    </row>
    <row r="247" spans="1:6">
      <c r="A247" s="271" t="s">
        <v>279</v>
      </c>
      <c r="B247" s="271" t="s">
        <v>783</v>
      </c>
      <c r="C247" s="272" t="s">
        <v>787</v>
      </c>
      <c r="D247" s="273" t="s">
        <v>486</v>
      </c>
      <c r="E247" s="274">
        <v>626.58000000000004</v>
      </c>
      <c r="F247" s="275" t="s">
        <v>785</v>
      </c>
    </row>
    <row r="248" spans="1:6" ht="24">
      <c r="A248" s="271" t="s">
        <v>279</v>
      </c>
      <c r="B248" s="271" t="s">
        <v>783</v>
      </c>
      <c r="C248" s="272" t="s">
        <v>788</v>
      </c>
      <c r="D248" s="273" t="s">
        <v>486</v>
      </c>
      <c r="E248" s="274">
        <v>62031.42</v>
      </c>
      <c r="F248" s="275" t="s">
        <v>785</v>
      </c>
    </row>
    <row r="249" spans="1:6">
      <c r="A249" s="171" t="s">
        <v>132</v>
      </c>
      <c r="B249" s="171" t="s">
        <v>789</v>
      </c>
      <c r="C249" s="172" t="s">
        <v>790</v>
      </c>
      <c r="D249" s="173" t="s">
        <v>486</v>
      </c>
      <c r="E249" s="174">
        <v>60</v>
      </c>
      <c r="F249" s="211" t="s">
        <v>791</v>
      </c>
    </row>
    <row r="250" spans="1:6">
      <c r="A250" s="276" t="s">
        <v>792</v>
      </c>
      <c r="B250" s="276" t="s">
        <v>793</v>
      </c>
      <c r="C250" s="277" t="s">
        <v>794</v>
      </c>
      <c r="D250" s="278" t="s">
        <v>486</v>
      </c>
      <c r="E250" s="279">
        <v>487.34</v>
      </c>
      <c r="F250" s="280" t="s">
        <v>795</v>
      </c>
    </row>
    <row r="251" spans="1:6">
      <c r="A251" s="276" t="s">
        <v>792</v>
      </c>
      <c r="B251" s="276" t="s">
        <v>793</v>
      </c>
      <c r="C251" s="277" t="s">
        <v>796</v>
      </c>
      <c r="D251" s="278" t="s">
        <v>486</v>
      </c>
      <c r="E251" s="279">
        <v>88.5</v>
      </c>
      <c r="F251" s="280" t="s">
        <v>795</v>
      </c>
    </row>
    <row r="252" spans="1:6">
      <c r="A252" s="281" t="s">
        <v>196</v>
      </c>
      <c r="B252" s="281" t="s">
        <v>797</v>
      </c>
      <c r="C252" s="282" t="s">
        <v>798</v>
      </c>
      <c r="D252" s="283" t="s">
        <v>486</v>
      </c>
      <c r="E252" s="284">
        <v>177</v>
      </c>
      <c r="F252" s="285" t="s">
        <v>799</v>
      </c>
    </row>
    <row r="253" spans="1:6" ht="36">
      <c r="A253" s="281" t="s">
        <v>196</v>
      </c>
      <c r="B253" s="281" t="s">
        <v>797</v>
      </c>
      <c r="C253" s="282" t="s">
        <v>800</v>
      </c>
      <c r="D253" s="283" t="s">
        <v>486</v>
      </c>
      <c r="E253" s="284">
        <v>5959</v>
      </c>
      <c r="F253" s="285" t="s">
        <v>799</v>
      </c>
    </row>
    <row r="254" spans="1:6">
      <c r="A254" s="171" t="s">
        <v>210</v>
      </c>
      <c r="B254" s="171" t="s">
        <v>801</v>
      </c>
      <c r="C254" s="172" t="s">
        <v>802</v>
      </c>
      <c r="D254" s="173" t="s">
        <v>803</v>
      </c>
      <c r="E254" s="174">
        <v>18.88</v>
      </c>
      <c r="F254" s="175" t="s">
        <v>804</v>
      </c>
    </row>
    <row r="255" spans="1:6">
      <c r="A255" s="171" t="s">
        <v>217</v>
      </c>
      <c r="B255" s="171" t="s">
        <v>805</v>
      </c>
      <c r="C255" s="172" t="s">
        <v>806</v>
      </c>
      <c r="D255" s="173" t="s">
        <v>486</v>
      </c>
      <c r="E255" s="174">
        <v>4124.1000000000004</v>
      </c>
      <c r="F255" s="175" t="s">
        <v>807</v>
      </c>
    </row>
    <row r="256" spans="1:6" ht="19.5" customHeight="1">
      <c r="A256" s="171" t="s">
        <v>217</v>
      </c>
      <c r="B256" s="171" t="s">
        <v>805</v>
      </c>
      <c r="C256" s="172" t="s">
        <v>808</v>
      </c>
      <c r="D256" s="173" t="s">
        <v>486</v>
      </c>
      <c r="E256" s="174">
        <v>4737.7</v>
      </c>
      <c r="F256" s="175" t="s">
        <v>807</v>
      </c>
    </row>
    <row r="257" spans="1:6">
      <c r="A257" s="171" t="s">
        <v>217</v>
      </c>
      <c r="B257" s="171" t="s">
        <v>805</v>
      </c>
      <c r="C257" s="172" t="s">
        <v>809</v>
      </c>
      <c r="D257" s="173" t="s">
        <v>486</v>
      </c>
      <c r="E257" s="174">
        <v>1239</v>
      </c>
      <c r="F257" s="175" t="s">
        <v>807</v>
      </c>
    </row>
    <row r="258" spans="1:6" ht="24">
      <c r="A258" s="281" t="s">
        <v>383</v>
      </c>
      <c r="B258" s="281" t="s">
        <v>810</v>
      </c>
      <c r="C258" s="282" t="s">
        <v>811</v>
      </c>
      <c r="D258" s="283" t="s">
        <v>486</v>
      </c>
      <c r="E258" s="284">
        <v>711.54</v>
      </c>
      <c r="F258" s="285" t="s">
        <v>799</v>
      </c>
    </row>
    <row r="259" spans="1:6" ht="23.25" customHeight="1">
      <c r="A259" s="281" t="s">
        <v>383</v>
      </c>
      <c r="B259" s="281" t="s">
        <v>810</v>
      </c>
      <c r="C259" s="282" t="s">
        <v>812</v>
      </c>
      <c r="D259" s="283" t="s">
        <v>486</v>
      </c>
      <c r="E259" s="284">
        <v>30.68</v>
      </c>
      <c r="F259" s="285" t="s">
        <v>799</v>
      </c>
    </row>
    <row r="260" spans="1:6" ht="17.25" customHeight="1">
      <c r="A260" s="281" t="s">
        <v>383</v>
      </c>
      <c r="B260" s="281" t="s">
        <v>810</v>
      </c>
      <c r="C260" s="282" t="s">
        <v>813</v>
      </c>
      <c r="D260" s="283" t="s">
        <v>486</v>
      </c>
      <c r="E260" s="284">
        <v>93.22</v>
      </c>
      <c r="F260" s="285" t="s">
        <v>814</v>
      </c>
    </row>
    <row r="261" spans="1:6" ht="15" customHeight="1">
      <c r="A261" s="281" t="s">
        <v>383</v>
      </c>
      <c r="B261" s="281" t="s">
        <v>810</v>
      </c>
      <c r="C261" s="282" t="s">
        <v>815</v>
      </c>
      <c r="D261" s="283" t="s">
        <v>486</v>
      </c>
      <c r="E261" s="284">
        <v>140.125</v>
      </c>
      <c r="F261" s="285" t="s">
        <v>814</v>
      </c>
    </row>
    <row r="262" spans="1:6">
      <c r="A262" s="281" t="s">
        <v>383</v>
      </c>
      <c r="B262" s="281" t="s">
        <v>810</v>
      </c>
      <c r="C262" s="282" t="s">
        <v>816</v>
      </c>
      <c r="D262" s="283" t="s">
        <v>486</v>
      </c>
      <c r="E262" s="284">
        <v>194.7</v>
      </c>
      <c r="F262" s="285" t="s">
        <v>814</v>
      </c>
    </row>
    <row r="263" spans="1:6">
      <c r="A263" s="281" t="s">
        <v>383</v>
      </c>
      <c r="B263" s="281" t="s">
        <v>810</v>
      </c>
      <c r="C263" s="282" t="s">
        <v>817</v>
      </c>
      <c r="D263" s="283" t="s">
        <v>486</v>
      </c>
      <c r="E263" s="284">
        <v>334.82499999999999</v>
      </c>
      <c r="F263" s="285" t="s">
        <v>814</v>
      </c>
    </row>
    <row r="264" spans="1:6">
      <c r="A264" s="281" t="s">
        <v>383</v>
      </c>
      <c r="B264" s="281" t="s">
        <v>810</v>
      </c>
      <c r="C264" s="282" t="s">
        <v>818</v>
      </c>
      <c r="D264" s="283" t="s">
        <v>486</v>
      </c>
      <c r="E264" s="284">
        <v>474.36</v>
      </c>
      <c r="F264" s="285" t="s">
        <v>814</v>
      </c>
    </row>
    <row r="265" spans="1:6">
      <c r="A265" s="281" t="s">
        <v>383</v>
      </c>
      <c r="B265" s="281" t="s">
        <v>810</v>
      </c>
      <c r="C265" s="282" t="s">
        <v>819</v>
      </c>
      <c r="D265" s="283" t="s">
        <v>486</v>
      </c>
      <c r="E265" s="284">
        <v>548.70000000000005</v>
      </c>
      <c r="F265" s="285" t="s">
        <v>814</v>
      </c>
    </row>
    <row r="266" spans="1:6">
      <c r="A266" s="281" t="s">
        <v>383</v>
      </c>
      <c r="B266" s="281" t="s">
        <v>810</v>
      </c>
      <c r="C266" s="282" t="s">
        <v>820</v>
      </c>
      <c r="D266" s="283" t="s">
        <v>486</v>
      </c>
      <c r="E266" s="284">
        <v>628.94000000000005</v>
      </c>
      <c r="F266" s="285" t="s">
        <v>814</v>
      </c>
    </row>
    <row r="267" spans="1:6">
      <c r="A267" s="281" t="s">
        <v>383</v>
      </c>
      <c r="B267" s="281" t="s">
        <v>810</v>
      </c>
      <c r="C267" s="282" t="s">
        <v>821</v>
      </c>
      <c r="D267" s="283" t="s">
        <v>486</v>
      </c>
      <c r="E267" s="284">
        <v>401.2</v>
      </c>
      <c r="F267" s="285" t="s">
        <v>814</v>
      </c>
    </row>
    <row r="268" spans="1:6">
      <c r="A268" s="281" t="s">
        <v>383</v>
      </c>
      <c r="B268" s="281" t="s">
        <v>810</v>
      </c>
      <c r="C268" s="282" t="s">
        <v>822</v>
      </c>
      <c r="D268" s="283" t="s">
        <v>486</v>
      </c>
      <c r="E268" s="284">
        <v>526.57500000000005</v>
      </c>
      <c r="F268" s="285" t="s">
        <v>814</v>
      </c>
    </row>
    <row r="269" spans="1:6">
      <c r="A269" s="281" t="s">
        <v>383</v>
      </c>
      <c r="B269" s="281" t="s">
        <v>810</v>
      </c>
      <c r="C269" s="282" t="s">
        <v>823</v>
      </c>
      <c r="D269" s="283" t="s">
        <v>513</v>
      </c>
      <c r="E269" s="284">
        <v>175.82</v>
      </c>
      <c r="F269" s="285" t="s">
        <v>814</v>
      </c>
    </row>
    <row r="270" spans="1:6">
      <c r="A270" s="281" t="s">
        <v>383</v>
      </c>
      <c r="B270" s="281" t="s">
        <v>810</v>
      </c>
      <c r="C270" s="282" t="s">
        <v>824</v>
      </c>
      <c r="D270" s="283" t="s">
        <v>513</v>
      </c>
      <c r="E270" s="284">
        <v>531</v>
      </c>
      <c r="F270" s="285" t="s">
        <v>814</v>
      </c>
    </row>
    <row r="271" spans="1:6">
      <c r="A271" s="281" t="s">
        <v>383</v>
      </c>
      <c r="B271" s="281" t="s">
        <v>810</v>
      </c>
      <c r="C271" s="282" t="s">
        <v>825</v>
      </c>
      <c r="D271" s="283" t="s">
        <v>513</v>
      </c>
      <c r="E271" s="284">
        <v>233.64</v>
      </c>
      <c r="F271" s="285" t="s">
        <v>814</v>
      </c>
    </row>
    <row r="272" spans="1:6">
      <c r="A272" s="281" t="s">
        <v>383</v>
      </c>
      <c r="B272" s="281" t="s">
        <v>810</v>
      </c>
      <c r="C272" s="282" t="s">
        <v>826</v>
      </c>
      <c r="D272" s="283" t="s">
        <v>513</v>
      </c>
      <c r="E272" s="284">
        <v>260.00110000000001</v>
      </c>
      <c r="F272" s="285" t="s">
        <v>814</v>
      </c>
    </row>
    <row r="273" spans="1:6" ht="36">
      <c r="A273" s="281" t="s">
        <v>383</v>
      </c>
      <c r="B273" s="281" t="s">
        <v>810</v>
      </c>
      <c r="C273" s="282" t="s">
        <v>827</v>
      </c>
      <c r="D273" s="283" t="s">
        <v>486</v>
      </c>
      <c r="E273" s="284">
        <v>283.2</v>
      </c>
      <c r="F273" s="285" t="s">
        <v>799</v>
      </c>
    </row>
    <row r="274" spans="1:6">
      <c r="A274" s="281" t="s">
        <v>383</v>
      </c>
      <c r="B274" s="281" t="s">
        <v>810</v>
      </c>
      <c r="C274" s="282" t="s">
        <v>828</v>
      </c>
      <c r="D274" s="283" t="s">
        <v>486</v>
      </c>
      <c r="E274" s="284">
        <v>132.75</v>
      </c>
      <c r="F274" s="285" t="s">
        <v>814</v>
      </c>
    </row>
    <row r="275" spans="1:6">
      <c r="A275" s="281" t="s">
        <v>383</v>
      </c>
      <c r="B275" s="281" t="s">
        <v>810</v>
      </c>
      <c r="C275" s="282" t="s">
        <v>829</v>
      </c>
      <c r="D275" s="283" t="s">
        <v>486</v>
      </c>
      <c r="E275" s="284">
        <v>368.75</v>
      </c>
      <c r="F275" s="285" t="s">
        <v>814</v>
      </c>
    </row>
    <row r="276" spans="1:6">
      <c r="A276" s="281" t="s">
        <v>383</v>
      </c>
      <c r="B276" s="281" t="s">
        <v>810</v>
      </c>
      <c r="C276" s="282" t="s">
        <v>830</v>
      </c>
      <c r="D276" s="283" t="s">
        <v>486</v>
      </c>
      <c r="E276" s="284">
        <v>5546</v>
      </c>
      <c r="F276" s="285" t="s">
        <v>799</v>
      </c>
    </row>
    <row r="277" spans="1:6" ht="24">
      <c r="A277" s="281" t="s">
        <v>383</v>
      </c>
      <c r="B277" s="281" t="s">
        <v>810</v>
      </c>
      <c r="C277" s="282" t="s">
        <v>831</v>
      </c>
      <c r="D277" s="283" t="s">
        <v>486</v>
      </c>
      <c r="E277" s="284">
        <v>1215.4000000000001</v>
      </c>
      <c r="F277" s="285" t="s">
        <v>799</v>
      </c>
    </row>
    <row r="278" spans="1:6">
      <c r="A278" s="281" t="s">
        <v>383</v>
      </c>
      <c r="B278" s="281" t="s">
        <v>810</v>
      </c>
      <c r="C278" s="282" t="s">
        <v>832</v>
      </c>
      <c r="D278" s="283" t="s">
        <v>833</v>
      </c>
      <c r="E278" s="284">
        <v>139.24</v>
      </c>
      <c r="F278" s="285" t="s">
        <v>834</v>
      </c>
    </row>
    <row r="279" spans="1:6">
      <c r="A279" s="281" t="s">
        <v>383</v>
      </c>
      <c r="B279" s="281" t="s">
        <v>810</v>
      </c>
      <c r="C279" s="282" t="s">
        <v>835</v>
      </c>
      <c r="D279" s="283" t="s">
        <v>833</v>
      </c>
      <c r="E279" s="284">
        <v>194.7</v>
      </c>
      <c r="F279" s="285" t="s">
        <v>834</v>
      </c>
    </row>
    <row r="280" spans="1:6" ht="24">
      <c r="A280" s="281" t="s">
        <v>383</v>
      </c>
      <c r="B280" s="281" t="s">
        <v>810</v>
      </c>
      <c r="C280" s="282" t="s">
        <v>836</v>
      </c>
      <c r="D280" s="283" t="s">
        <v>486</v>
      </c>
      <c r="E280" s="284">
        <v>12.803000000000001</v>
      </c>
      <c r="F280" s="285" t="s">
        <v>814</v>
      </c>
    </row>
    <row r="281" spans="1:6">
      <c r="A281" s="281" t="s">
        <v>383</v>
      </c>
      <c r="B281" s="281" t="s">
        <v>810</v>
      </c>
      <c r="C281" s="282" t="s">
        <v>837</v>
      </c>
      <c r="D281" s="283" t="s">
        <v>486</v>
      </c>
      <c r="E281" s="284">
        <v>663.75</v>
      </c>
      <c r="F281" s="285" t="s">
        <v>814</v>
      </c>
    </row>
    <row r="282" spans="1:6">
      <c r="A282" s="281" t="s">
        <v>383</v>
      </c>
      <c r="B282" s="281" t="s">
        <v>810</v>
      </c>
      <c r="C282" s="282" t="s">
        <v>838</v>
      </c>
      <c r="D282" s="283" t="s">
        <v>486</v>
      </c>
      <c r="E282" s="284">
        <v>6149.9943000000003</v>
      </c>
      <c r="F282" s="285" t="s">
        <v>799</v>
      </c>
    </row>
    <row r="283" spans="1:6">
      <c r="A283" s="171" t="s">
        <v>216</v>
      </c>
      <c r="B283" s="171" t="s">
        <v>839</v>
      </c>
      <c r="C283" s="172" t="s">
        <v>840</v>
      </c>
      <c r="D283" s="173" t="s">
        <v>486</v>
      </c>
      <c r="E283" s="174">
        <v>6490</v>
      </c>
      <c r="F283" s="211" t="s">
        <v>841</v>
      </c>
    </row>
    <row r="284" spans="1:6">
      <c r="A284" s="171" t="s">
        <v>216</v>
      </c>
      <c r="B284" s="171" t="s">
        <v>839</v>
      </c>
      <c r="C284" s="172" t="s">
        <v>842</v>
      </c>
      <c r="D284" s="173" t="s">
        <v>486</v>
      </c>
      <c r="E284" s="174">
        <v>6490</v>
      </c>
      <c r="F284" s="211" t="s">
        <v>841</v>
      </c>
    </row>
    <row r="285" spans="1:6">
      <c r="A285" s="171" t="s">
        <v>216</v>
      </c>
      <c r="B285" s="171" t="s">
        <v>839</v>
      </c>
      <c r="C285" s="172" t="s">
        <v>843</v>
      </c>
      <c r="D285" s="173" t="s">
        <v>486</v>
      </c>
      <c r="E285" s="174">
        <v>6490</v>
      </c>
      <c r="F285" s="211" t="s">
        <v>841</v>
      </c>
    </row>
    <row r="286" spans="1:6" ht="14.1" customHeight="1">
      <c r="A286" s="171" t="s">
        <v>216</v>
      </c>
      <c r="B286" s="171" t="s">
        <v>839</v>
      </c>
      <c r="C286" s="172" t="s">
        <v>844</v>
      </c>
      <c r="D286" s="173" t="s">
        <v>486</v>
      </c>
      <c r="E286" s="174">
        <v>6490</v>
      </c>
      <c r="F286" s="211" t="s">
        <v>841</v>
      </c>
    </row>
    <row r="287" spans="1:6" ht="15" customHeight="1">
      <c r="A287" s="171" t="s">
        <v>216</v>
      </c>
      <c r="B287" s="171" t="s">
        <v>839</v>
      </c>
      <c r="C287" s="172" t="s">
        <v>845</v>
      </c>
      <c r="D287" s="173" t="s">
        <v>486</v>
      </c>
      <c r="E287" s="174">
        <v>6490</v>
      </c>
      <c r="F287" s="211" t="s">
        <v>841</v>
      </c>
    </row>
    <row r="288" spans="1:6" ht="21.75" customHeight="1">
      <c r="A288" s="286" t="s">
        <v>251</v>
      </c>
      <c r="B288" s="286" t="s">
        <v>846</v>
      </c>
      <c r="C288" s="287" t="s">
        <v>847</v>
      </c>
      <c r="D288" s="288" t="s">
        <v>486</v>
      </c>
      <c r="E288" s="289">
        <v>2205.7732999999998</v>
      </c>
      <c r="F288" s="290" t="s">
        <v>848</v>
      </c>
    </row>
    <row r="289" spans="1:6" ht="15.95" customHeight="1">
      <c r="A289" s="286" t="s">
        <v>251</v>
      </c>
      <c r="B289" s="286" t="s">
        <v>846</v>
      </c>
      <c r="C289" s="287" t="s">
        <v>849</v>
      </c>
      <c r="D289" s="288" t="s">
        <v>486</v>
      </c>
      <c r="E289" s="289">
        <v>501.5</v>
      </c>
      <c r="F289" s="290" t="s">
        <v>848</v>
      </c>
    </row>
    <row r="290" spans="1:6">
      <c r="A290" s="286" t="s">
        <v>251</v>
      </c>
      <c r="B290" s="286" t="s">
        <v>846</v>
      </c>
      <c r="C290" s="287" t="s">
        <v>850</v>
      </c>
      <c r="D290" s="288" t="s">
        <v>486</v>
      </c>
      <c r="E290" s="289">
        <v>442.5</v>
      </c>
      <c r="F290" s="290" t="s">
        <v>848</v>
      </c>
    </row>
    <row r="291" spans="1:6" ht="14.1" customHeight="1">
      <c r="A291" s="286" t="s">
        <v>251</v>
      </c>
      <c r="B291" s="286" t="s">
        <v>846</v>
      </c>
      <c r="C291" s="287" t="s">
        <v>851</v>
      </c>
      <c r="D291" s="288" t="s">
        <v>486</v>
      </c>
      <c r="E291" s="289">
        <v>531</v>
      </c>
      <c r="F291" s="290" t="s">
        <v>848</v>
      </c>
    </row>
    <row r="292" spans="1:6">
      <c r="A292" s="286" t="s">
        <v>251</v>
      </c>
      <c r="B292" s="286" t="s">
        <v>846</v>
      </c>
      <c r="C292" s="287" t="s">
        <v>852</v>
      </c>
      <c r="D292" s="288" t="s">
        <v>486</v>
      </c>
      <c r="E292" s="289">
        <v>796.5</v>
      </c>
      <c r="F292" s="290" t="s">
        <v>848</v>
      </c>
    </row>
    <row r="293" spans="1:6" ht="17.25" customHeight="1">
      <c r="A293" s="286" t="s">
        <v>251</v>
      </c>
      <c r="B293" s="286" t="s">
        <v>846</v>
      </c>
      <c r="C293" s="287" t="s">
        <v>853</v>
      </c>
      <c r="D293" s="288" t="s">
        <v>486</v>
      </c>
      <c r="E293" s="289">
        <v>5640.4</v>
      </c>
      <c r="F293" s="290" t="s">
        <v>848</v>
      </c>
    </row>
    <row r="294" spans="1:6" ht="30.75" customHeight="1">
      <c r="A294" s="286" t="s">
        <v>251</v>
      </c>
      <c r="B294" s="286" t="s">
        <v>846</v>
      </c>
      <c r="C294" s="287" t="s">
        <v>854</v>
      </c>
      <c r="D294" s="288" t="s">
        <v>486</v>
      </c>
      <c r="E294" s="289">
        <v>5640.4</v>
      </c>
      <c r="F294" s="290" t="s">
        <v>848</v>
      </c>
    </row>
    <row r="295" spans="1:6" ht="24">
      <c r="A295" s="286" t="s">
        <v>251</v>
      </c>
      <c r="B295" s="286" t="s">
        <v>846</v>
      </c>
      <c r="C295" s="287" t="s">
        <v>855</v>
      </c>
      <c r="D295" s="288" t="s">
        <v>486</v>
      </c>
      <c r="E295" s="289">
        <v>5640.4</v>
      </c>
      <c r="F295" s="290" t="s">
        <v>848</v>
      </c>
    </row>
    <row r="296" spans="1:6" ht="29.25" customHeight="1">
      <c r="A296" s="286" t="s">
        <v>251</v>
      </c>
      <c r="B296" s="286" t="s">
        <v>846</v>
      </c>
      <c r="C296" s="287" t="s">
        <v>856</v>
      </c>
      <c r="D296" s="288" t="s">
        <v>486</v>
      </c>
      <c r="E296" s="289">
        <v>4366</v>
      </c>
      <c r="F296" s="290" t="s">
        <v>848</v>
      </c>
    </row>
    <row r="297" spans="1:6" ht="28.5" customHeight="1">
      <c r="A297" s="286" t="s">
        <v>251</v>
      </c>
      <c r="B297" s="286" t="s">
        <v>846</v>
      </c>
      <c r="C297" s="287" t="s">
        <v>857</v>
      </c>
      <c r="D297" s="288" t="s">
        <v>486</v>
      </c>
      <c r="E297" s="289">
        <v>15611.4</v>
      </c>
      <c r="F297" s="290" t="s">
        <v>848</v>
      </c>
    </row>
    <row r="298" spans="1:6" ht="28.5" customHeight="1">
      <c r="A298" s="286" t="s">
        <v>251</v>
      </c>
      <c r="B298" s="286" t="s">
        <v>846</v>
      </c>
      <c r="C298" s="287" t="s">
        <v>858</v>
      </c>
      <c r="D298" s="288" t="s">
        <v>486</v>
      </c>
      <c r="E298" s="289">
        <v>179.15</v>
      </c>
      <c r="F298" s="290" t="s">
        <v>848</v>
      </c>
    </row>
    <row r="299" spans="1:6" ht="22.7" customHeight="1">
      <c r="A299" s="286" t="s">
        <v>251</v>
      </c>
      <c r="B299" s="286" t="s">
        <v>846</v>
      </c>
      <c r="C299" s="287" t="s">
        <v>859</v>
      </c>
      <c r="D299" s="288" t="s">
        <v>486</v>
      </c>
      <c r="E299" s="289">
        <v>194.7</v>
      </c>
      <c r="F299" s="290" t="s">
        <v>848</v>
      </c>
    </row>
    <row r="300" spans="1:6">
      <c r="A300" s="286" t="s">
        <v>251</v>
      </c>
      <c r="B300" s="286" t="s">
        <v>846</v>
      </c>
      <c r="C300" s="287" t="s">
        <v>860</v>
      </c>
      <c r="D300" s="288" t="s">
        <v>486</v>
      </c>
      <c r="E300" s="289">
        <v>672.6</v>
      </c>
      <c r="F300" s="290" t="s">
        <v>848</v>
      </c>
    </row>
    <row r="301" spans="1:6">
      <c r="A301" s="286" t="s">
        <v>251</v>
      </c>
      <c r="B301" s="286" t="s">
        <v>846</v>
      </c>
      <c r="C301" s="287" t="s">
        <v>861</v>
      </c>
      <c r="D301" s="288" t="s">
        <v>486</v>
      </c>
      <c r="E301" s="289">
        <v>20650</v>
      </c>
      <c r="F301" s="290" t="s">
        <v>848</v>
      </c>
    </row>
    <row r="302" spans="1:6">
      <c r="A302" s="286" t="s">
        <v>251</v>
      </c>
      <c r="B302" s="286" t="s">
        <v>846</v>
      </c>
      <c r="C302" s="287" t="s">
        <v>862</v>
      </c>
      <c r="D302" s="288" t="s">
        <v>486</v>
      </c>
      <c r="E302" s="289">
        <v>4661</v>
      </c>
      <c r="F302" s="290" t="s">
        <v>848</v>
      </c>
    </row>
    <row r="303" spans="1:6">
      <c r="A303" s="286" t="s">
        <v>251</v>
      </c>
      <c r="B303" s="286" t="s">
        <v>846</v>
      </c>
      <c r="C303" s="287" t="s">
        <v>863</v>
      </c>
      <c r="D303" s="288" t="s">
        <v>486</v>
      </c>
      <c r="E303" s="289">
        <v>525.1</v>
      </c>
      <c r="F303" s="290" t="s">
        <v>848</v>
      </c>
    </row>
    <row r="304" spans="1:6">
      <c r="A304" s="286" t="s">
        <v>251</v>
      </c>
      <c r="B304" s="286" t="s">
        <v>846</v>
      </c>
      <c r="C304" s="287" t="s">
        <v>864</v>
      </c>
      <c r="D304" s="288" t="s">
        <v>486</v>
      </c>
      <c r="E304" s="289">
        <v>6384.19</v>
      </c>
      <c r="F304" s="290" t="s">
        <v>848</v>
      </c>
    </row>
    <row r="305" spans="1:6" ht="21" customHeight="1">
      <c r="A305" s="286" t="s">
        <v>251</v>
      </c>
      <c r="B305" s="286" t="s">
        <v>846</v>
      </c>
      <c r="C305" s="287" t="s">
        <v>865</v>
      </c>
      <c r="D305" s="288" t="s">
        <v>486</v>
      </c>
      <c r="E305" s="289">
        <v>899.04330000000004</v>
      </c>
      <c r="F305" s="290" t="s">
        <v>848</v>
      </c>
    </row>
    <row r="306" spans="1:6" ht="29.25" customHeight="1">
      <c r="A306" s="286" t="s">
        <v>251</v>
      </c>
      <c r="B306" s="286" t="s">
        <v>846</v>
      </c>
      <c r="C306" s="287" t="s">
        <v>866</v>
      </c>
      <c r="D306" s="288" t="s">
        <v>486</v>
      </c>
      <c r="E306" s="289">
        <v>348.1</v>
      </c>
      <c r="F306" s="290" t="s">
        <v>848</v>
      </c>
    </row>
    <row r="307" spans="1:6" ht="28.5" customHeight="1">
      <c r="A307" s="286" t="s">
        <v>251</v>
      </c>
      <c r="B307" s="286" t="s">
        <v>846</v>
      </c>
      <c r="C307" s="287" t="s">
        <v>867</v>
      </c>
      <c r="D307" s="288" t="s">
        <v>486</v>
      </c>
      <c r="E307" s="289">
        <v>147.5</v>
      </c>
      <c r="F307" s="290" t="s">
        <v>848</v>
      </c>
    </row>
    <row r="308" spans="1:6" ht="32.25" customHeight="1">
      <c r="A308" s="286" t="s">
        <v>251</v>
      </c>
      <c r="B308" s="286" t="s">
        <v>846</v>
      </c>
      <c r="C308" s="287" t="s">
        <v>868</v>
      </c>
      <c r="D308" s="288" t="s">
        <v>486</v>
      </c>
      <c r="E308" s="289">
        <v>11210</v>
      </c>
      <c r="F308" s="290" t="s">
        <v>848</v>
      </c>
    </row>
    <row r="309" spans="1:6" ht="24">
      <c r="A309" s="286" t="s">
        <v>251</v>
      </c>
      <c r="B309" s="286" t="s">
        <v>846</v>
      </c>
      <c r="C309" s="287" t="s">
        <v>869</v>
      </c>
      <c r="D309" s="288" t="s">
        <v>486</v>
      </c>
      <c r="E309" s="289">
        <v>1333.4</v>
      </c>
      <c r="F309" s="290" t="s">
        <v>848</v>
      </c>
    </row>
    <row r="310" spans="1:6">
      <c r="A310" s="291" t="s">
        <v>200</v>
      </c>
      <c r="B310" s="291" t="s">
        <v>870</v>
      </c>
      <c r="C310" s="292" t="s">
        <v>871</v>
      </c>
      <c r="D310" s="293" t="s">
        <v>486</v>
      </c>
      <c r="E310" s="294">
        <v>939.75</v>
      </c>
      <c r="F310" s="295" t="s">
        <v>872</v>
      </c>
    </row>
    <row r="311" spans="1:6" ht="22.7" customHeight="1">
      <c r="A311" s="291" t="s">
        <v>200</v>
      </c>
      <c r="B311" s="291" t="s">
        <v>870</v>
      </c>
      <c r="C311" s="292" t="s">
        <v>873</v>
      </c>
      <c r="D311" s="293" t="s">
        <v>486</v>
      </c>
      <c r="E311" s="294">
        <v>590</v>
      </c>
      <c r="F311" s="295" t="s">
        <v>872</v>
      </c>
    </row>
    <row r="312" spans="1:6">
      <c r="A312" s="291" t="s">
        <v>200</v>
      </c>
      <c r="B312" s="291" t="s">
        <v>870</v>
      </c>
      <c r="C312" s="292" t="s">
        <v>874</v>
      </c>
      <c r="D312" s="293" t="s">
        <v>486</v>
      </c>
      <c r="E312" s="294">
        <v>761.25</v>
      </c>
      <c r="F312" s="295" t="s">
        <v>872</v>
      </c>
    </row>
    <row r="313" spans="1:6">
      <c r="A313" s="291" t="s">
        <v>200</v>
      </c>
      <c r="B313" s="291" t="s">
        <v>870</v>
      </c>
      <c r="C313" s="296" t="s">
        <v>874</v>
      </c>
      <c r="D313" s="297" t="s">
        <v>486</v>
      </c>
      <c r="E313" s="298">
        <v>761.25</v>
      </c>
      <c r="F313" s="299" t="s">
        <v>875</v>
      </c>
    </row>
    <row r="314" spans="1:6" ht="26.25" customHeight="1">
      <c r="A314" s="291" t="s">
        <v>200</v>
      </c>
      <c r="B314" s="291" t="s">
        <v>870</v>
      </c>
      <c r="C314" s="296" t="s">
        <v>876</v>
      </c>
      <c r="D314" s="297" t="s">
        <v>486</v>
      </c>
      <c r="E314" s="298">
        <v>309.75</v>
      </c>
      <c r="F314" s="299" t="s">
        <v>875</v>
      </c>
    </row>
    <row r="315" spans="1:6" ht="18" customHeight="1">
      <c r="A315" s="291" t="s">
        <v>200</v>
      </c>
      <c r="B315" s="291" t="s">
        <v>870</v>
      </c>
      <c r="C315" s="292" t="s">
        <v>877</v>
      </c>
      <c r="D315" s="293" t="s">
        <v>486</v>
      </c>
      <c r="E315" s="294">
        <v>270.48</v>
      </c>
      <c r="F315" s="299" t="s">
        <v>875</v>
      </c>
    </row>
    <row r="316" spans="1:6">
      <c r="A316" s="291" t="s">
        <v>200</v>
      </c>
      <c r="B316" s="291" t="s">
        <v>870</v>
      </c>
      <c r="C316" s="292" t="s">
        <v>878</v>
      </c>
      <c r="D316" s="293" t="s">
        <v>486</v>
      </c>
      <c r="E316" s="294">
        <v>229.21530000000001</v>
      </c>
      <c r="F316" s="295" t="s">
        <v>872</v>
      </c>
    </row>
    <row r="317" spans="1:6">
      <c r="A317" s="291" t="s">
        <v>200</v>
      </c>
      <c r="B317" s="291" t="s">
        <v>870</v>
      </c>
      <c r="C317" s="292" t="s">
        <v>879</v>
      </c>
      <c r="D317" s="293" t="s">
        <v>486</v>
      </c>
      <c r="E317" s="294">
        <v>194.25</v>
      </c>
      <c r="F317" s="299" t="s">
        <v>875</v>
      </c>
    </row>
    <row r="318" spans="1:6">
      <c r="A318" s="291" t="s">
        <v>200</v>
      </c>
      <c r="B318" s="291" t="s">
        <v>870</v>
      </c>
      <c r="C318" s="292" t="s">
        <v>880</v>
      </c>
      <c r="D318" s="293" t="s">
        <v>486</v>
      </c>
      <c r="E318" s="294">
        <v>414.75</v>
      </c>
      <c r="F318" s="295" t="s">
        <v>872</v>
      </c>
    </row>
    <row r="319" spans="1:6">
      <c r="A319" s="291" t="s">
        <v>200</v>
      </c>
      <c r="B319" s="291" t="s">
        <v>870</v>
      </c>
      <c r="C319" s="292" t="s">
        <v>881</v>
      </c>
      <c r="D319" s="293" t="s">
        <v>486</v>
      </c>
      <c r="E319" s="294">
        <v>414.75</v>
      </c>
      <c r="F319" s="299" t="s">
        <v>875</v>
      </c>
    </row>
    <row r="320" spans="1:6">
      <c r="A320" s="291" t="s">
        <v>200</v>
      </c>
      <c r="B320" s="291" t="s">
        <v>870</v>
      </c>
      <c r="C320" s="296" t="s">
        <v>882</v>
      </c>
      <c r="D320" s="297" t="s">
        <v>486</v>
      </c>
      <c r="E320" s="298">
        <v>3669.75</v>
      </c>
      <c r="F320" s="299" t="s">
        <v>875</v>
      </c>
    </row>
    <row r="321" spans="1:6">
      <c r="A321" s="291" t="s">
        <v>200</v>
      </c>
      <c r="B321" s="291" t="s">
        <v>870</v>
      </c>
      <c r="C321" s="292" t="s">
        <v>883</v>
      </c>
      <c r="D321" s="293" t="s">
        <v>884</v>
      </c>
      <c r="E321" s="294">
        <v>866.25</v>
      </c>
      <c r="F321" s="299" t="s">
        <v>875</v>
      </c>
    </row>
    <row r="322" spans="1:6" ht="24">
      <c r="A322" s="291" t="s">
        <v>200</v>
      </c>
      <c r="B322" s="291" t="s">
        <v>870</v>
      </c>
      <c r="C322" s="292" t="s">
        <v>885</v>
      </c>
      <c r="D322" s="293" t="s">
        <v>486</v>
      </c>
      <c r="E322" s="294">
        <v>8096</v>
      </c>
      <c r="F322" s="299" t="s">
        <v>875</v>
      </c>
    </row>
    <row r="323" spans="1:6" ht="24">
      <c r="A323" s="291" t="s">
        <v>200</v>
      </c>
      <c r="B323" s="291" t="s">
        <v>870</v>
      </c>
      <c r="C323" s="292" t="s">
        <v>886</v>
      </c>
      <c r="D323" s="293" t="s">
        <v>486</v>
      </c>
      <c r="E323" s="294">
        <v>8000</v>
      </c>
      <c r="F323" s="299" t="s">
        <v>875</v>
      </c>
    </row>
    <row r="324" spans="1:6">
      <c r="A324" s="291" t="s">
        <v>200</v>
      </c>
      <c r="B324" s="291" t="s">
        <v>870</v>
      </c>
      <c r="C324" s="296" t="s">
        <v>887</v>
      </c>
      <c r="D324" s="297" t="s">
        <v>486</v>
      </c>
      <c r="E324" s="298">
        <v>167.27</v>
      </c>
      <c r="F324" s="299" t="s">
        <v>875</v>
      </c>
    </row>
    <row r="325" spans="1:6" ht="30.75" customHeight="1">
      <c r="A325" s="291" t="s">
        <v>200</v>
      </c>
      <c r="B325" s="291" t="s">
        <v>870</v>
      </c>
      <c r="C325" s="292" t="s">
        <v>888</v>
      </c>
      <c r="D325" s="293" t="s">
        <v>486</v>
      </c>
      <c r="E325" s="294">
        <v>402.67669999999998</v>
      </c>
      <c r="F325" s="295" t="s">
        <v>872</v>
      </c>
    </row>
    <row r="326" spans="1:6">
      <c r="A326" s="291" t="s">
        <v>200</v>
      </c>
      <c r="B326" s="291" t="s">
        <v>870</v>
      </c>
      <c r="C326" s="292" t="s">
        <v>889</v>
      </c>
      <c r="D326" s="293" t="s">
        <v>486</v>
      </c>
      <c r="E326" s="294">
        <v>600.9153</v>
      </c>
      <c r="F326" s="295" t="s">
        <v>872</v>
      </c>
    </row>
    <row r="327" spans="1:6">
      <c r="A327" s="291" t="s">
        <v>200</v>
      </c>
      <c r="B327" s="291" t="s">
        <v>870</v>
      </c>
      <c r="C327" s="292" t="s">
        <v>890</v>
      </c>
      <c r="D327" s="293" t="s">
        <v>884</v>
      </c>
      <c r="E327" s="294">
        <v>489.40600000000001</v>
      </c>
      <c r="F327" s="299" t="s">
        <v>875</v>
      </c>
    </row>
    <row r="328" spans="1:6" ht="24.75" customHeight="1">
      <c r="A328" s="291" t="s">
        <v>200</v>
      </c>
      <c r="B328" s="291" t="s">
        <v>870</v>
      </c>
      <c r="C328" s="292" t="s">
        <v>891</v>
      </c>
      <c r="D328" s="293" t="s">
        <v>486</v>
      </c>
      <c r="E328" s="294">
        <v>455.48</v>
      </c>
      <c r="F328" s="295" t="s">
        <v>872</v>
      </c>
    </row>
    <row r="329" spans="1:6" ht="24">
      <c r="A329" s="171" t="s">
        <v>219</v>
      </c>
      <c r="B329" s="171" t="s">
        <v>892</v>
      </c>
      <c r="C329" s="172" t="s">
        <v>893</v>
      </c>
      <c r="D329" s="173" t="s">
        <v>486</v>
      </c>
      <c r="E329" s="174">
        <v>6490</v>
      </c>
      <c r="F329" s="211" t="s">
        <v>894</v>
      </c>
    </row>
    <row r="330" spans="1:6" ht="24">
      <c r="A330" s="171" t="s">
        <v>895</v>
      </c>
      <c r="B330" s="171" t="s">
        <v>896</v>
      </c>
      <c r="C330" s="172" t="s">
        <v>897</v>
      </c>
      <c r="D330" s="173" t="s">
        <v>654</v>
      </c>
      <c r="E330" s="174">
        <v>460.2</v>
      </c>
      <c r="F330" s="211" t="s">
        <v>898</v>
      </c>
    </row>
    <row r="331" spans="1:6" ht="36">
      <c r="A331" s="171" t="s">
        <v>127</v>
      </c>
      <c r="B331" s="171" t="s">
        <v>899</v>
      </c>
      <c r="C331" s="172" t="s">
        <v>900</v>
      </c>
      <c r="D331" s="173" t="s">
        <v>901</v>
      </c>
      <c r="E331" s="174">
        <v>44877.760000000002</v>
      </c>
      <c r="F331" s="211" t="s">
        <v>902</v>
      </c>
    </row>
    <row r="332" spans="1:6">
      <c r="A332" s="175" t="s">
        <v>903</v>
      </c>
      <c r="B332" s="175" t="s">
        <v>904</v>
      </c>
      <c r="C332" s="172" t="s">
        <v>905</v>
      </c>
      <c r="D332" s="173" t="s">
        <v>906</v>
      </c>
      <c r="E332" s="174">
        <v>3000</v>
      </c>
      <c r="F332" s="211" t="s">
        <v>907</v>
      </c>
    </row>
    <row r="333" spans="1:6" ht="24">
      <c r="A333" s="300" t="s">
        <v>908</v>
      </c>
      <c r="B333" s="300" t="s">
        <v>909</v>
      </c>
      <c r="C333" s="301" t="s">
        <v>910</v>
      </c>
      <c r="D333" s="302" t="s">
        <v>486</v>
      </c>
      <c r="E333" s="303">
        <v>23562.5</v>
      </c>
      <c r="F333" s="304" t="s">
        <v>911</v>
      </c>
    </row>
    <row r="334" spans="1:6" ht="24">
      <c r="A334" s="300" t="s">
        <v>908</v>
      </c>
      <c r="B334" s="300" t="s">
        <v>909</v>
      </c>
      <c r="C334" s="301" t="s">
        <v>912</v>
      </c>
      <c r="D334" s="302" t="s">
        <v>486</v>
      </c>
      <c r="E334" s="303">
        <v>102660</v>
      </c>
      <c r="F334" s="304" t="s">
        <v>911</v>
      </c>
    </row>
    <row r="335" spans="1:6" ht="20.25" customHeight="1">
      <c r="A335" s="305" t="s">
        <v>913</v>
      </c>
      <c r="B335" s="305" t="s">
        <v>914</v>
      </c>
      <c r="C335" s="306" t="s">
        <v>915</v>
      </c>
      <c r="D335" s="307" t="s">
        <v>486</v>
      </c>
      <c r="E335" s="308">
        <v>590</v>
      </c>
      <c r="F335" s="309" t="s">
        <v>916</v>
      </c>
    </row>
    <row r="336" spans="1:6" ht="15" customHeight="1">
      <c r="A336" s="305" t="s">
        <v>913</v>
      </c>
      <c r="B336" s="305" t="s">
        <v>914</v>
      </c>
      <c r="C336" s="306" t="s">
        <v>917</v>
      </c>
      <c r="D336" s="307" t="s">
        <v>486</v>
      </c>
      <c r="E336" s="308">
        <v>2124</v>
      </c>
      <c r="F336" s="309" t="s">
        <v>916</v>
      </c>
    </row>
    <row r="337" spans="1:6" ht="14.1" customHeight="1">
      <c r="A337" s="305" t="s">
        <v>913</v>
      </c>
      <c r="B337" s="305" t="s">
        <v>914</v>
      </c>
      <c r="C337" s="306" t="s">
        <v>918</v>
      </c>
      <c r="D337" s="307" t="s">
        <v>919</v>
      </c>
      <c r="E337" s="308">
        <v>2832</v>
      </c>
      <c r="F337" s="309" t="s">
        <v>916</v>
      </c>
    </row>
    <row r="338" spans="1:6">
      <c r="A338" s="305" t="s">
        <v>913</v>
      </c>
      <c r="B338" s="305" t="s">
        <v>914</v>
      </c>
      <c r="C338" s="306" t="s">
        <v>920</v>
      </c>
      <c r="D338" s="307" t="s">
        <v>919</v>
      </c>
      <c r="E338" s="308">
        <v>2548.8000000000002</v>
      </c>
      <c r="F338" s="309" t="s">
        <v>916</v>
      </c>
    </row>
    <row r="339" spans="1:6" ht="15" customHeight="1">
      <c r="A339" s="305" t="s">
        <v>913</v>
      </c>
      <c r="B339" s="305" t="s">
        <v>914</v>
      </c>
      <c r="C339" s="306" t="s">
        <v>921</v>
      </c>
      <c r="D339" s="307" t="s">
        <v>919</v>
      </c>
      <c r="E339" s="308">
        <v>2360</v>
      </c>
      <c r="F339" s="309" t="s">
        <v>916</v>
      </c>
    </row>
    <row r="340" spans="1:6" ht="24">
      <c r="A340" s="305" t="s">
        <v>913</v>
      </c>
      <c r="B340" s="305" t="s">
        <v>914</v>
      </c>
      <c r="C340" s="306" t="s">
        <v>922</v>
      </c>
      <c r="D340" s="307" t="s">
        <v>919</v>
      </c>
      <c r="E340" s="308">
        <v>2360</v>
      </c>
      <c r="F340" s="309" t="s">
        <v>916</v>
      </c>
    </row>
    <row r="341" spans="1:6">
      <c r="A341" s="305" t="s">
        <v>913</v>
      </c>
      <c r="B341" s="305" t="s">
        <v>914</v>
      </c>
      <c r="C341" s="306" t="s">
        <v>923</v>
      </c>
      <c r="D341" s="307" t="s">
        <v>919</v>
      </c>
      <c r="E341" s="308">
        <v>708</v>
      </c>
      <c r="F341" s="309" t="s">
        <v>916</v>
      </c>
    </row>
    <row r="342" spans="1:6">
      <c r="A342" s="305" t="s">
        <v>913</v>
      </c>
      <c r="B342" s="305" t="s">
        <v>914</v>
      </c>
      <c r="C342" s="306" t="s">
        <v>924</v>
      </c>
      <c r="D342" s="307" t="s">
        <v>486</v>
      </c>
      <c r="E342" s="308">
        <v>7670</v>
      </c>
      <c r="F342" s="309" t="s">
        <v>916</v>
      </c>
    </row>
    <row r="343" spans="1:6" ht="24">
      <c r="A343" s="305" t="s">
        <v>913</v>
      </c>
      <c r="B343" s="305" t="s">
        <v>914</v>
      </c>
      <c r="C343" s="306" t="s">
        <v>925</v>
      </c>
      <c r="D343" s="307" t="s">
        <v>919</v>
      </c>
      <c r="E343" s="308">
        <v>2548.8000000000002</v>
      </c>
      <c r="F343" s="309" t="s">
        <v>916</v>
      </c>
    </row>
    <row r="344" spans="1:6" ht="24">
      <c r="A344" s="305" t="s">
        <v>913</v>
      </c>
      <c r="B344" s="305" t="s">
        <v>914</v>
      </c>
      <c r="C344" s="306" t="s">
        <v>926</v>
      </c>
      <c r="D344" s="307" t="s">
        <v>486</v>
      </c>
      <c r="E344" s="308">
        <v>2360</v>
      </c>
      <c r="F344" s="309" t="s">
        <v>916</v>
      </c>
    </row>
    <row r="345" spans="1:6" ht="24">
      <c r="A345" s="305" t="s">
        <v>913</v>
      </c>
      <c r="B345" s="305" t="s">
        <v>914</v>
      </c>
      <c r="C345" s="306" t="s">
        <v>927</v>
      </c>
      <c r="D345" s="307" t="s">
        <v>486</v>
      </c>
      <c r="E345" s="308">
        <v>1770</v>
      </c>
      <c r="F345" s="309" t="s">
        <v>916</v>
      </c>
    </row>
    <row r="346" spans="1:6">
      <c r="A346" s="305" t="s">
        <v>913</v>
      </c>
      <c r="B346" s="305" t="s">
        <v>914</v>
      </c>
      <c r="C346" s="306" t="s">
        <v>928</v>
      </c>
      <c r="D346" s="307" t="s">
        <v>486</v>
      </c>
      <c r="E346" s="308">
        <v>1121</v>
      </c>
      <c r="F346" s="309" t="s">
        <v>916</v>
      </c>
    </row>
    <row r="347" spans="1:6">
      <c r="A347" s="310" t="s">
        <v>929</v>
      </c>
      <c r="B347" s="310" t="s">
        <v>930</v>
      </c>
      <c r="C347" s="311" t="s">
        <v>931</v>
      </c>
      <c r="D347" s="312" t="s">
        <v>486</v>
      </c>
      <c r="E347" s="313">
        <v>1770</v>
      </c>
      <c r="F347" s="314" t="s">
        <v>932</v>
      </c>
    </row>
    <row r="348" spans="1:6" ht="24">
      <c r="A348" s="310" t="s">
        <v>929</v>
      </c>
      <c r="B348" s="310" t="s">
        <v>930</v>
      </c>
      <c r="C348" s="311" t="s">
        <v>933</v>
      </c>
      <c r="D348" s="312" t="s">
        <v>486</v>
      </c>
      <c r="E348" s="313">
        <v>1062</v>
      </c>
      <c r="F348" s="314" t="s">
        <v>932</v>
      </c>
    </row>
    <row r="349" spans="1:6">
      <c r="A349" s="310" t="s">
        <v>929</v>
      </c>
      <c r="B349" s="310" t="s">
        <v>930</v>
      </c>
      <c r="C349" s="311" t="s">
        <v>934</v>
      </c>
      <c r="D349" s="312" t="s">
        <v>486</v>
      </c>
      <c r="E349" s="313">
        <v>420.55200000000002</v>
      </c>
      <c r="F349" s="314" t="s">
        <v>932</v>
      </c>
    </row>
    <row r="350" spans="1:6">
      <c r="A350" s="310" t="s">
        <v>929</v>
      </c>
      <c r="B350" s="310" t="s">
        <v>930</v>
      </c>
      <c r="C350" s="311" t="s">
        <v>935</v>
      </c>
      <c r="D350" s="312" t="s">
        <v>486</v>
      </c>
      <c r="E350" s="313">
        <v>420.73</v>
      </c>
      <c r="F350" s="314" t="s">
        <v>932</v>
      </c>
    </row>
    <row r="351" spans="1:6" ht="24">
      <c r="A351" s="310" t="s">
        <v>929</v>
      </c>
      <c r="B351" s="310" t="s">
        <v>930</v>
      </c>
      <c r="C351" s="311" t="s">
        <v>936</v>
      </c>
      <c r="D351" s="312" t="s">
        <v>486</v>
      </c>
      <c r="E351" s="313">
        <v>1379.48</v>
      </c>
      <c r="F351" s="314" t="s">
        <v>932</v>
      </c>
    </row>
    <row r="352" spans="1:6" ht="24">
      <c r="A352" s="310" t="s">
        <v>929</v>
      </c>
      <c r="B352" s="310" t="s">
        <v>930</v>
      </c>
      <c r="C352" s="311" t="s">
        <v>936</v>
      </c>
      <c r="D352" s="312" t="s">
        <v>486</v>
      </c>
      <c r="E352" s="313">
        <v>486.69200000000001</v>
      </c>
      <c r="F352" s="314" t="s">
        <v>932</v>
      </c>
    </row>
    <row r="353" spans="1:6" ht="24">
      <c r="A353" s="310" t="s">
        <v>929</v>
      </c>
      <c r="B353" s="310" t="s">
        <v>930</v>
      </c>
      <c r="C353" s="311" t="s">
        <v>937</v>
      </c>
      <c r="D353" s="312" t="s">
        <v>486</v>
      </c>
      <c r="E353" s="313">
        <v>420.09199999999998</v>
      </c>
      <c r="F353" s="314" t="s">
        <v>932</v>
      </c>
    </row>
    <row r="354" spans="1:6" ht="24">
      <c r="A354" s="310" t="s">
        <v>929</v>
      </c>
      <c r="B354" s="310" t="s">
        <v>930</v>
      </c>
      <c r="C354" s="311" t="s">
        <v>938</v>
      </c>
      <c r="D354" s="312" t="s">
        <v>486</v>
      </c>
      <c r="E354" s="313">
        <v>422.358</v>
      </c>
      <c r="F354" s="314" t="s">
        <v>932</v>
      </c>
    </row>
    <row r="355" spans="1:6" ht="15" customHeight="1">
      <c r="A355" s="310" t="s">
        <v>929</v>
      </c>
      <c r="B355" s="310" t="s">
        <v>930</v>
      </c>
      <c r="C355" s="311" t="s">
        <v>939</v>
      </c>
      <c r="D355" s="312" t="s">
        <v>486</v>
      </c>
      <c r="E355" s="313">
        <v>422.44</v>
      </c>
      <c r="F355" s="314" t="s">
        <v>932</v>
      </c>
    </row>
    <row r="356" spans="1:6" ht="24">
      <c r="A356" s="310" t="s">
        <v>929</v>
      </c>
      <c r="B356" s="310" t="s">
        <v>930</v>
      </c>
      <c r="C356" s="311" t="s">
        <v>940</v>
      </c>
      <c r="D356" s="312" t="s">
        <v>486</v>
      </c>
      <c r="E356" s="313">
        <v>422.62799999999999</v>
      </c>
      <c r="F356" s="314" t="s">
        <v>932</v>
      </c>
    </row>
    <row r="357" spans="1:6" ht="14.1" customHeight="1">
      <c r="A357" s="310" t="s">
        <v>929</v>
      </c>
      <c r="B357" s="310" t="s">
        <v>930</v>
      </c>
      <c r="C357" s="311" t="s">
        <v>941</v>
      </c>
      <c r="D357" s="312" t="s">
        <v>486</v>
      </c>
      <c r="E357" s="313">
        <v>810.41200000000003</v>
      </c>
      <c r="F357" s="314" t="s">
        <v>932</v>
      </c>
    </row>
    <row r="358" spans="1:6">
      <c r="A358" s="310" t="s">
        <v>929</v>
      </c>
      <c r="B358" s="310" t="s">
        <v>930</v>
      </c>
      <c r="C358" s="311" t="s">
        <v>942</v>
      </c>
      <c r="D358" s="312" t="s">
        <v>486</v>
      </c>
      <c r="E358" s="313">
        <v>1069.47</v>
      </c>
      <c r="F358" s="314" t="s">
        <v>932</v>
      </c>
    </row>
    <row r="359" spans="1:6" ht="18" customHeight="1">
      <c r="A359" s="310" t="s">
        <v>929</v>
      </c>
      <c r="B359" s="310" t="s">
        <v>930</v>
      </c>
      <c r="C359" s="311" t="s">
        <v>943</v>
      </c>
      <c r="D359" s="312" t="s">
        <v>486</v>
      </c>
      <c r="E359" s="313">
        <v>3499.9967000000001</v>
      </c>
      <c r="F359" s="314" t="s">
        <v>932</v>
      </c>
    </row>
    <row r="360" spans="1:6" ht="18.95" customHeight="1">
      <c r="A360" s="310" t="s">
        <v>929</v>
      </c>
      <c r="B360" s="310" t="s">
        <v>930</v>
      </c>
      <c r="C360" s="311" t="s">
        <v>944</v>
      </c>
      <c r="D360" s="312" t="s">
        <v>486</v>
      </c>
      <c r="E360" s="313">
        <v>200.6</v>
      </c>
      <c r="F360" s="314" t="s">
        <v>932</v>
      </c>
    </row>
    <row r="361" spans="1:6" ht="15.95" customHeight="1">
      <c r="A361" s="310" t="s">
        <v>929</v>
      </c>
      <c r="B361" s="310" t="s">
        <v>930</v>
      </c>
      <c r="C361" s="311" t="s">
        <v>945</v>
      </c>
      <c r="D361" s="312" t="s">
        <v>486</v>
      </c>
      <c r="E361" s="313">
        <v>17.405000000000001</v>
      </c>
      <c r="F361" s="314" t="s">
        <v>932</v>
      </c>
    </row>
    <row r="362" spans="1:6" ht="21" customHeight="1">
      <c r="A362" s="310" t="s">
        <v>929</v>
      </c>
      <c r="B362" s="310" t="s">
        <v>930</v>
      </c>
      <c r="C362" s="311" t="s">
        <v>946</v>
      </c>
      <c r="D362" s="312" t="s">
        <v>486</v>
      </c>
      <c r="E362" s="313">
        <v>101.48</v>
      </c>
      <c r="F362" s="314" t="s">
        <v>932</v>
      </c>
    </row>
    <row r="363" spans="1:6">
      <c r="A363" s="310" t="s">
        <v>929</v>
      </c>
      <c r="B363" s="310" t="s">
        <v>930</v>
      </c>
      <c r="C363" s="311" t="s">
        <v>947</v>
      </c>
      <c r="D363" s="312" t="s">
        <v>486</v>
      </c>
      <c r="E363" s="313">
        <v>15.281000000000001</v>
      </c>
      <c r="F363" s="314" t="s">
        <v>932</v>
      </c>
    </row>
    <row r="364" spans="1:6">
      <c r="A364" s="310" t="s">
        <v>929</v>
      </c>
      <c r="B364" s="310" t="s">
        <v>930</v>
      </c>
      <c r="C364" s="311" t="s">
        <v>948</v>
      </c>
      <c r="D364" s="312" t="s">
        <v>486</v>
      </c>
      <c r="E364" s="313">
        <v>34.81</v>
      </c>
      <c r="F364" s="314" t="s">
        <v>932</v>
      </c>
    </row>
    <row r="365" spans="1:6">
      <c r="A365" s="310" t="s">
        <v>929</v>
      </c>
      <c r="B365" s="310" t="s">
        <v>930</v>
      </c>
      <c r="C365" s="311" t="s">
        <v>949</v>
      </c>
      <c r="D365" s="312" t="s">
        <v>486</v>
      </c>
      <c r="E365" s="313">
        <v>77.88</v>
      </c>
      <c r="F365" s="314" t="s">
        <v>932</v>
      </c>
    </row>
    <row r="366" spans="1:6">
      <c r="A366" s="310" t="s">
        <v>929</v>
      </c>
      <c r="B366" s="310" t="s">
        <v>930</v>
      </c>
      <c r="C366" s="311" t="s">
        <v>950</v>
      </c>
      <c r="D366" s="312" t="s">
        <v>513</v>
      </c>
      <c r="E366" s="313">
        <v>403.79669999999999</v>
      </c>
      <c r="F366" s="314" t="s">
        <v>932</v>
      </c>
    </row>
    <row r="367" spans="1:6">
      <c r="A367" s="310" t="s">
        <v>929</v>
      </c>
      <c r="B367" s="310" t="s">
        <v>930</v>
      </c>
      <c r="C367" s="311" t="s">
        <v>951</v>
      </c>
      <c r="D367" s="312" t="s">
        <v>513</v>
      </c>
      <c r="E367" s="313">
        <v>36</v>
      </c>
      <c r="F367" s="314" t="s">
        <v>932</v>
      </c>
    </row>
    <row r="368" spans="1:6">
      <c r="A368" s="310" t="s">
        <v>929</v>
      </c>
      <c r="B368" s="310" t="s">
        <v>930</v>
      </c>
      <c r="C368" s="311" t="s">
        <v>952</v>
      </c>
      <c r="D368" s="312" t="s">
        <v>513</v>
      </c>
      <c r="E368" s="313">
        <v>154.875</v>
      </c>
      <c r="F368" s="314" t="s">
        <v>932</v>
      </c>
    </row>
    <row r="369" spans="1:6">
      <c r="A369" s="310" t="s">
        <v>929</v>
      </c>
      <c r="B369" s="310" t="s">
        <v>930</v>
      </c>
      <c r="C369" s="310" t="s">
        <v>953</v>
      </c>
      <c r="D369" s="312" t="s">
        <v>486</v>
      </c>
      <c r="E369" s="315">
        <v>121.54</v>
      </c>
      <c r="F369" s="316" t="s">
        <v>932</v>
      </c>
    </row>
    <row r="370" spans="1:6" ht="18" customHeight="1">
      <c r="A370" s="310" t="s">
        <v>929</v>
      </c>
      <c r="B370" s="310" t="s">
        <v>930</v>
      </c>
      <c r="C370" s="311" t="s">
        <v>954</v>
      </c>
      <c r="D370" s="312" t="s">
        <v>486</v>
      </c>
      <c r="E370" s="313">
        <v>510.04250000000002</v>
      </c>
      <c r="F370" s="314" t="s">
        <v>932</v>
      </c>
    </row>
    <row r="371" spans="1:6" ht="24">
      <c r="A371" s="310" t="s">
        <v>929</v>
      </c>
      <c r="B371" s="310" t="s">
        <v>930</v>
      </c>
      <c r="C371" s="311" t="s">
        <v>955</v>
      </c>
      <c r="D371" s="312" t="s">
        <v>486</v>
      </c>
      <c r="E371" s="313">
        <v>510.04250000000002</v>
      </c>
      <c r="F371" s="314" t="s">
        <v>932</v>
      </c>
    </row>
    <row r="372" spans="1:6" ht="24">
      <c r="A372" s="310" t="s">
        <v>929</v>
      </c>
      <c r="B372" s="310" t="s">
        <v>930</v>
      </c>
      <c r="C372" s="311" t="s">
        <v>956</v>
      </c>
      <c r="D372" s="312" t="s">
        <v>486</v>
      </c>
      <c r="E372" s="313">
        <v>445.214</v>
      </c>
      <c r="F372" s="314" t="s">
        <v>932</v>
      </c>
    </row>
    <row r="373" spans="1:6" ht="24">
      <c r="A373" s="310" t="s">
        <v>929</v>
      </c>
      <c r="B373" s="310" t="s">
        <v>930</v>
      </c>
      <c r="C373" s="311" t="s">
        <v>957</v>
      </c>
      <c r="D373" s="312" t="s">
        <v>486</v>
      </c>
      <c r="E373" s="313">
        <v>445.21409999999997</v>
      </c>
      <c r="F373" s="314" t="s">
        <v>932</v>
      </c>
    </row>
    <row r="374" spans="1:6" ht="21.75" customHeight="1">
      <c r="A374" s="310" t="s">
        <v>929</v>
      </c>
      <c r="B374" s="310" t="s">
        <v>930</v>
      </c>
      <c r="C374" s="311" t="s">
        <v>957</v>
      </c>
      <c r="D374" s="312" t="s">
        <v>486</v>
      </c>
      <c r="E374" s="313">
        <v>437.91</v>
      </c>
      <c r="F374" s="314" t="s">
        <v>932</v>
      </c>
    </row>
    <row r="375" spans="1:6" ht="24">
      <c r="A375" s="310" t="s">
        <v>929</v>
      </c>
      <c r="B375" s="310" t="s">
        <v>930</v>
      </c>
      <c r="C375" s="311" t="s">
        <v>958</v>
      </c>
      <c r="D375" s="312" t="s">
        <v>486</v>
      </c>
      <c r="E375" s="313">
        <v>440.16329999999999</v>
      </c>
      <c r="F375" s="314" t="s">
        <v>932</v>
      </c>
    </row>
    <row r="376" spans="1:6" ht="24">
      <c r="A376" s="310" t="s">
        <v>929</v>
      </c>
      <c r="B376" s="310" t="s">
        <v>930</v>
      </c>
      <c r="C376" s="311" t="s">
        <v>959</v>
      </c>
      <c r="D376" s="312" t="s">
        <v>486</v>
      </c>
      <c r="E376" s="313">
        <v>439.49</v>
      </c>
      <c r="F376" s="314" t="s">
        <v>932</v>
      </c>
    </row>
    <row r="377" spans="1:6" ht="24">
      <c r="A377" s="310" t="s">
        <v>929</v>
      </c>
      <c r="B377" s="310" t="s">
        <v>930</v>
      </c>
      <c r="C377" s="311" t="s">
        <v>960</v>
      </c>
      <c r="D377" s="312" t="s">
        <v>486</v>
      </c>
      <c r="E377" s="313">
        <v>442.005</v>
      </c>
      <c r="F377" s="314" t="s">
        <v>932</v>
      </c>
    </row>
    <row r="378" spans="1:6" ht="24">
      <c r="A378" s="310" t="s">
        <v>929</v>
      </c>
      <c r="B378" s="310" t="s">
        <v>930</v>
      </c>
      <c r="C378" s="311" t="s">
        <v>961</v>
      </c>
      <c r="D378" s="312" t="s">
        <v>486</v>
      </c>
      <c r="E378" s="313">
        <v>439.49</v>
      </c>
      <c r="F378" s="314" t="s">
        <v>932</v>
      </c>
    </row>
    <row r="379" spans="1:6" ht="24">
      <c r="A379" s="310" t="s">
        <v>929</v>
      </c>
      <c r="B379" s="310" t="s">
        <v>930</v>
      </c>
      <c r="C379" s="311" t="s">
        <v>962</v>
      </c>
      <c r="D379" s="312" t="s">
        <v>486</v>
      </c>
      <c r="E379" s="313">
        <v>835.00300000000004</v>
      </c>
      <c r="F379" s="314" t="s">
        <v>932</v>
      </c>
    </row>
    <row r="380" spans="1:6" ht="24">
      <c r="A380" s="310" t="s">
        <v>929</v>
      </c>
      <c r="B380" s="310" t="s">
        <v>930</v>
      </c>
      <c r="C380" s="311" t="s">
        <v>963</v>
      </c>
      <c r="D380" s="312" t="s">
        <v>486</v>
      </c>
      <c r="E380" s="313">
        <v>1110</v>
      </c>
      <c r="F380" s="314" t="s">
        <v>932</v>
      </c>
    </row>
    <row r="381" spans="1:6" ht="24">
      <c r="A381" s="310" t="s">
        <v>929</v>
      </c>
      <c r="B381" s="310" t="s">
        <v>930</v>
      </c>
      <c r="C381" s="311" t="s">
        <v>964</v>
      </c>
      <c r="D381" s="312" t="s">
        <v>486</v>
      </c>
      <c r="E381" s="313">
        <v>932.61249999999995</v>
      </c>
      <c r="F381" s="314" t="s">
        <v>932</v>
      </c>
    </row>
    <row r="382" spans="1:6" ht="24">
      <c r="A382" s="310" t="s">
        <v>929</v>
      </c>
      <c r="B382" s="310" t="s">
        <v>930</v>
      </c>
      <c r="C382" s="311" t="s">
        <v>965</v>
      </c>
      <c r="D382" s="312" t="s">
        <v>486</v>
      </c>
      <c r="E382" s="313">
        <v>932.39</v>
      </c>
      <c r="F382" s="314" t="s">
        <v>932</v>
      </c>
    </row>
    <row r="383" spans="1:6" ht="24">
      <c r="A383" s="310" t="s">
        <v>929</v>
      </c>
      <c r="B383" s="310" t="s">
        <v>930</v>
      </c>
      <c r="C383" s="311" t="s">
        <v>966</v>
      </c>
      <c r="D383" s="312" t="s">
        <v>486</v>
      </c>
      <c r="E383" s="313">
        <v>932.39</v>
      </c>
      <c r="F383" s="314" t="s">
        <v>932</v>
      </c>
    </row>
    <row r="384" spans="1:6" ht="24">
      <c r="A384" s="310" t="s">
        <v>929</v>
      </c>
      <c r="B384" s="310" t="s">
        <v>930</v>
      </c>
      <c r="C384" s="311" t="s">
        <v>967</v>
      </c>
      <c r="D384" s="312" t="s">
        <v>486</v>
      </c>
      <c r="E384" s="313">
        <v>1015</v>
      </c>
      <c r="F384" s="314" t="s">
        <v>932</v>
      </c>
    </row>
    <row r="385" spans="1:6" ht="24">
      <c r="A385" s="310" t="s">
        <v>929</v>
      </c>
      <c r="B385" s="310" t="s">
        <v>930</v>
      </c>
      <c r="C385" s="311" t="s">
        <v>968</v>
      </c>
      <c r="D385" s="312" t="s">
        <v>486</v>
      </c>
      <c r="E385" s="313">
        <v>927.75</v>
      </c>
      <c r="F385" s="314" t="s">
        <v>932</v>
      </c>
    </row>
    <row r="386" spans="1:6" ht="24">
      <c r="A386" s="310" t="s">
        <v>929</v>
      </c>
      <c r="B386" s="310" t="s">
        <v>930</v>
      </c>
      <c r="C386" s="311" t="s">
        <v>969</v>
      </c>
      <c r="D386" s="312" t="s">
        <v>486</v>
      </c>
      <c r="E386" s="313">
        <v>922.77329999999995</v>
      </c>
      <c r="F386" s="314" t="s">
        <v>932</v>
      </c>
    </row>
    <row r="387" spans="1:6" ht="24">
      <c r="A387" s="310" t="s">
        <v>929</v>
      </c>
      <c r="B387" s="310" t="s">
        <v>930</v>
      </c>
      <c r="C387" s="311" t="s">
        <v>970</v>
      </c>
      <c r="D387" s="312" t="s">
        <v>486</v>
      </c>
      <c r="E387" s="313">
        <v>929.53330000000005</v>
      </c>
      <c r="F387" s="314" t="s">
        <v>932</v>
      </c>
    </row>
    <row r="388" spans="1:6" ht="24">
      <c r="A388" s="310" t="s">
        <v>929</v>
      </c>
      <c r="B388" s="310" t="s">
        <v>930</v>
      </c>
      <c r="C388" s="311" t="s">
        <v>971</v>
      </c>
      <c r="D388" s="312" t="s">
        <v>486</v>
      </c>
      <c r="E388" s="313">
        <v>885</v>
      </c>
      <c r="F388" s="314" t="s">
        <v>932</v>
      </c>
    </row>
    <row r="389" spans="1:6" ht="24">
      <c r="A389" s="310" t="s">
        <v>929</v>
      </c>
      <c r="B389" s="310" t="s">
        <v>930</v>
      </c>
      <c r="C389" s="311" t="s">
        <v>972</v>
      </c>
      <c r="D389" s="312" t="s">
        <v>486</v>
      </c>
      <c r="E389" s="313">
        <v>1017.5025000000001</v>
      </c>
      <c r="F389" s="314" t="s">
        <v>932</v>
      </c>
    </row>
    <row r="390" spans="1:6" ht="24">
      <c r="A390" s="310" t="s">
        <v>929</v>
      </c>
      <c r="B390" s="310" t="s">
        <v>930</v>
      </c>
      <c r="C390" s="311" t="s">
        <v>973</v>
      </c>
      <c r="D390" s="312" t="s">
        <v>486</v>
      </c>
      <c r="E390" s="313">
        <v>2700.0052000000001</v>
      </c>
      <c r="F390" s="314" t="s">
        <v>932</v>
      </c>
    </row>
    <row r="391" spans="1:6" ht="24">
      <c r="A391" s="310" t="s">
        <v>929</v>
      </c>
      <c r="B391" s="310" t="s">
        <v>930</v>
      </c>
      <c r="C391" s="311" t="s">
        <v>974</v>
      </c>
      <c r="D391" s="312" t="s">
        <v>486</v>
      </c>
      <c r="E391" s="313">
        <v>2799.9985000000001</v>
      </c>
      <c r="F391" s="314" t="s">
        <v>932</v>
      </c>
    </row>
    <row r="392" spans="1:6" ht="24">
      <c r="A392" s="310" t="s">
        <v>929</v>
      </c>
      <c r="B392" s="310" t="s">
        <v>930</v>
      </c>
      <c r="C392" s="311" t="s">
        <v>975</v>
      </c>
      <c r="D392" s="312" t="s">
        <v>486</v>
      </c>
      <c r="E392" s="313">
        <v>2149.9960000000001</v>
      </c>
      <c r="F392" s="314" t="s">
        <v>932</v>
      </c>
    </row>
    <row r="393" spans="1:6" ht="24">
      <c r="A393" s="310" t="s">
        <v>929</v>
      </c>
      <c r="B393" s="310" t="s">
        <v>930</v>
      </c>
      <c r="C393" s="311" t="s">
        <v>976</v>
      </c>
      <c r="D393" s="312" t="s">
        <v>486</v>
      </c>
      <c r="E393" s="313">
        <v>3650</v>
      </c>
      <c r="F393" s="314" t="s">
        <v>932</v>
      </c>
    </row>
    <row r="394" spans="1:6" ht="14.1" customHeight="1">
      <c r="A394" s="310" t="s">
        <v>929</v>
      </c>
      <c r="B394" s="310" t="s">
        <v>930</v>
      </c>
      <c r="C394" s="311" t="s">
        <v>977</v>
      </c>
      <c r="D394" s="312" t="s">
        <v>486</v>
      </c>
      <c r="E394" s="313">
        <v>30.68</v>
      </c>
      <c r="F394" s="314" t="s">
        <v>932</v>
      </c>
    </row>
    <row r="395" spans="1:6" ht="24">
      <c r="A395" s="310" t="s">
        <v>929</v>
      </c>
      <c r="B395" s="310" t="s">
        <v>930</v>
      </c>
      <c r="C395" s="311" t="s">
        <v>978</v>
      </c>
      <c r="D395" s="312" t="s">
        <v>486</v>
      </c>
      <c r="E395" s="313">
        <v>5039.8509999999997</v>
      </c>
      <c r="F395" s="314" t="s">
        <v>932</v>
      </c>
    </row>
    <row r="396" spans="1:6" ht="24">
      <c r="A396" s="310" t="s">
        <v>929</v>
      </c>
      <c r="B396" s="310" t="s">
        <v>930</v>
      </c>
      <c r="C396" s="311" t="s">
        <v>979</v>
      </c>
      <c r="D396" s="312" t="s">
        <v>486</v>
      </c>
      <c r="E396" s="313">
        <v>2700.0050000000001</v>
      </c>
      <c r="F396" s="314" t="s">
        <v>932</v>
      </c>
    </row>
    <row r="397" spans="1:6">
      <c r="A397" s="310" t="s">
        <v>929</v>
      </c>
      <c r="B397" s="310" t="s">
        <v>930</v>
      </c>
      <c r="C397" s="311" t="s">
        <v>980</v>
      </c>
      <c r="D397" s="312" t="s">
        <v>486</v>
      </c>
      <c r="E397" s="313">
        <v>9.9946000000000002</v>
      </c>
      <c r="F397" s="314" t="s">
        <v>932</v>
      </c>
    </row>
    <row r="398" spans="1:6" ht="24.75" customHeight="1">
      <c r="A398" s="310" t="s">
        <v>929</v>
      </c>
      <c r="B398" s="310" t="s">
        <v>930</v>
      </c>
      <c r="C398" s="311" t="s">
        <v>981</v>
      </c>
      <c r="D398" s="312" t="s">
        <v>486</v>
      </c>
      <c r="E398" s="313">
        <v>35.4</v>
      </c>
      <c r="F398" s="314" t="s">
        <v>932</v>
      </c>
    </row>
    <row r="399" spans="1:6" ht="24">
      <c r="A399" s="310" t="s">
        <v>929</v>
      </c>
      <c r="B399" s="310" t="s">
        <v>930</v>
      </c>
      <c r="C399" s="311" t="s">
        <v>982</v>
      </c>
      <c r="D399" s="312" t="s">
        <v>486</v>
      </c>
      <c r="E399" s="313">
        <v>1184.72</v>
      </c>
      <c r="F399" s="314" t="s">
        <v>932</v>
      </c>
    </row>
    <row r="400" spans="1:6" ht="24">
      <c r="A400" s="310" t="s">
        <v>929</v>
      </c>
      <c r="B400" s="310" t="s">
        <v>930</v>
      </c>
      <c r="C400" s="311" t="s">
        <v>983</v>
      </c>
      <c r="D400" s="312" t="s">
        <v>486</v>
      </c>
      <c r="E400" s="313">
        <v>2265.6</v>
      </c>
      <c r="F400" s="314" t="s">
        <v>932</v>
      </c>
    </row>
    <row r="401" spans="1:6">
      <c r="A401" s="310" t="s">
        <v>929</v>
      </c>
      <c r="B401" s="310" t="s">
        <v>930</v>
      </c>
      <c r="C401" s="311" t="s">
        <v>984</v>
      </c>
      <c r="D401" s="312" t="s">
        <v>486</v>
      </c>
      <c r="E401" s="313">
        <v>13.3222</v>
      </c>
      <c r="F401" s="314" t="s">
        <v>932</v>
      </c>
    </row>
    <row r="402" spans="1:6">
      <c r="A402" s="310" t="s">
        <v>929</v>
      </c>
      <c r="B402" s="310" t="s">
        <v>930</v>
      </c>
      <c r="C402" s="311" t="s">
        <v>985</v>
      </c>
      <c r="D402" s="312" t="s">
        <v>486</v>
      </c>
      <c r="E402" s="313">
        <v>107.675</v>
      </c>
      <c r="F402" s="314" t="s">
        <v>932</v>
      </c>
    </row>
    <row r="403" spans="1:6" ht="21.75" customHeight="1">
      <c r="A403" s="310" t="s">
        <v>929</v>
      </c>
      <c r="B403" s="310" t="s">
        <v>930</v>
      </c>
      <c r="C403" s="311" t="s">
        <v>986</v>
      </c>
      <c r="D403" s="312" t="s">
        <v>486</v>
      </c>
      <c r="E403" s="313">
        <v>21.771000000000001</v>
      </c>
      <c r="F403" s="314" t="s">
        <v>932</v>
      </c>
    </row>
    <row r="404" spans="1:6">
      <c r="A404" s="310" t="s">
        <v>929</v>
      </c>
      <c r="B404" s="310" t="s">
        <v>930</v>
      </c>
      <c r="C404" s="311" t="s">
        <v>987</v>
      </c>
      <c r="D404" s="312" t="s">
        <v>486</v>
      </c>
      <c r="E404" s="313">
        <v>7.8470000000000004</v>
      </c>
      <c r="F404" s="314" t="s">
        <v>932</v>
      </c>
    </row>
    <row r="405" spans="1:6" ht="24">
      <c r="A405" s="310" t="s">
        <v>929</v>
      </c>
      <c r="B405" s="310" t="s">
        <v>930</v>
      </c>
      <c r="C405" s="311" t="s">
        <v>988</v>
      </c>
      <c r="D405" s="312" t="s">
        <v>486</v>
      </c>
      <c r="E405" s="313">
        <v>885.4</v>
      </c>
      <c r="F405" s="314" t="s">
        <v>932</v>
      </c>
    </row>
    <row r="406" spans="1:6" ht="24">
      <c r="A406" s="310" t="s">
        <v>929</v>
      </c>
      <c r="B406" s="310" t="s">
        <v>930</v>
      </c>
      <c r="C406" s="311" t="s">
        <v>989</v>
      </c>
      <c r="D406" s="312" t="s">
        <v>486</v>
      </c>
      <c r="E406" s="313">
        <v>880.95249999999999</v>
      </c>
      <c r="F406" s="314" t="s">
        <v>932</v>
      </c>
    </row>
    <row r="407" spans="1:6" ht="24">
      <c r="A407" s="310" t="s">
        <v>929</v>
      </c>
      <c r="B407" s="310" t="s">
        <v>930</v>
      </c>
      <c r="C407" s="311" t="s">
        <v>990</v>
      </c>
      <c r="D407" s="312" t="s">
        <v>486</v>
      </c>
      <c r="E407" s="313">
        <v>889.42600000000004</v>
      </c>
      <c r="F407" s="314" t="s">
        <v>932</v>
      </c>
    </row>
    <row r="408" spans="1:6">
      <c r="A408" s="310" t="s">
        <v>929</v>
      </c>
      <c r="B408" s="310" t="s">
        <v>930</v>
      </c>
      <c r="C408" s="311" t="s">
        <v>991</v>
      </c>
      <c r="D408" s="312" t="s">
        <v>486</v>
      </c>
      <c r="E408" s="313">
        <v>20.001000000000001</v>
      </c>
      <c r="F408" s="314" t="s">
        <v>932</v>
      </c>
    </row>
    <row r="409" spans="1:6" ht="15.95" customHeight="1">
      <c r="A409" s="310" t="s">
        <v>929</v>
      </c>
      <c r="B409" s="310" t="s">
        <v>930</v>
      </c>
      <c r="C409" s="314" t="s">
        <v>992</v>
      </c>
      <c r="D409" s="312" t="s">
        <v>486</v>
      </c>
      <c r="E409" s="317">
        <v>5750.01</v>
      </c>
      <c r="F409" s="314" t="s">
        <v>932</v>
      </c>
    </row>
    <row r="410" spans="1:6" ht="24">
      <c r="A410" s="310" t="s">
        <v>929</v>
      </c>
      <c r="B410" s="310" t="s">
        <v>930</v>
      </c>
      <c r="C410" s="311" t="s">
        <v>993</v>
      </c>
      <c r="D410" s="312" t="s">
        <v>486</v>
      </c>
      <c r="E410" s="313">
        <v>4500.0006000000003</v>
      </c>
      <c r="F410" s="314" t="s">
        <v>932</v>
      </c>
    </row>
    <row r="411" spans="1:6">
      <c r="A411" s="310" t="s">
        <v>929</v>
      </c>
      <c r="B411" s="310" t="s">
        <v>930</v>
      </c>
      <c r="C411" s="311" t="s">
        <v>994</v>
      </c>
      <c r="D411" s="312" t="s">
        <v>884</v>
      </c>
      <c r="E411" s="313">
        <v>206.5</v>
      </c>
      <c r="F411" s="314" t="s">
        <v>932</v>
      </c>
    </row>
    <row r="412" spans="1:6">
      <c r="A412" s="310" t="s">
        <v>929</v>
      </c>
      <c r="B412" s="310" t="s">
        <v>930</v>
      </c>
      <c r="C412" s="311" t="s">
        <v>995</v>
      </c>
      <c r="D412" s="312" t="s">
        <v>486</v>
      </c>
      <c r="E412" s="313">
        <v>144.9984</v>
      </c>
      <c r="F412" s="314" t="s">
        <v>932</v>
      </c>
    </row>
    <row r="413" spans="1:6">
      <c r="A413" s="310" t="s">
        <v>929</v>
      </c>
      <c r="B413" s="310" t="s">
        <v>930</v>
      </c>
      <c r="C413" s="311" t="s">
        <v>996</v>
      </c>
      <c r="D413" s="312" t="s">
        <v>486</v>
      </c>
      <c r="E413" s="313">
        <v>1407.74</v>
      </c>
      <c r="F413" s="314" t="s">
        <v>932</v>
      </c>
    </row>
    <row r="414" spans="1:6">
      <c r="A414" s="310" t="s">
        <v>929</v>
      </c>
      <c r="B414" s="310" t="s">
        <v>930</v>
      </c>
      <c r="C414" s="311" t="s">
        <v>997</v>
      </c>
      <c r="D414" s="312" t="s">
        <v>513</v>
      </c>
      <c r="E414" s="313">
        <v>71.98</v>
      </c>
      <c r="F414" s="314" t="s">
        <v>932</v>
      </c>
    </row>
    <row r="415" spans="1:6">
      <c r="A415" s="310" t="s">
        <v>929</v>
      </c>
      <c r="B415" s="310" t="s">
        <v>930</v>
      </c>
      <c r="C415" s="311" t="s">
        <v>998</v>
      </c>
      <c r="D415" s="312" t="s">
        <v>486</v>
      </c>
      <c r="E415" s="313">
        <v>55</v>
      </c>
      <c r="F415" s="314" t="s">
        <v>932</v>
      </c>
    </row>
    <row r="416" spans="1:6">
      <c r="A416" s="310" t="s">
        <v>929</v>
      </c>
      <c r="B416" s="310" t="s">
        <v>930</v>
      </c>
      <c r="C416" s="311" t="s">
        <v>999</v>
      </c>
      <c r="D416" s="312" t="s">
        <v>486</v>
      </c>
      <c r="E416" s="313">
        <v>55</v>
      </c>
      <c r="F416" s="314" t="s">
        <v>932</v>
      </c>
    </row>
    <row r="417" spans="1:6">
      <c r="A417" s="310" t="s">
        <v>929</v>
      </c>
      <c r="B417" s="310" t="s">
        <v>930</v>
      </c>
      <c r="C417" s="311" t="s">
        <v>1000</v>
      </c>
      <c r="D417" s="312" t="s">
        <v>884</v>
      </c>
      <c r="E417" s="313">
        <v>72.5</v>
      </c>
      <c r="F417" s="314" t="s">
        <v>932</v>
      </c>
    </row>
    <row r="418" spans="1:6">
      <c r="A418" s="310" t="s">
        <v>929</v>
      </c>
      <c r="B418" s="310" t="s">
        <v>930</v>
      </c>
      <c r="C418" s="311" t="s">
        <v>1001</v>
      </c>
      <c r="D418" s="312" t="s">
        <v>486</v>
      </c>
      <c r="E418" s="313">
        <v>50</v>
      </c>
      <c r="F418" s="314" t="s">
        <v>932</v>
      </c>
    </row>
    <row r="419" spans="1:6">
      <c r="A419" s="310" t="s">
        <v>929</v>
      </c>
      <c r="B419" s="310" t="s">
        <v>930</v>
      </c>
      <c r="C419" s="311" t="s">
        <v>1002</v>
      </c>
      <c r="D419" s="312" t="s">
        <v>486</v>
      </c>
      <c r="E419" s="313">
        <v>1121</v>
      </c>
      <c r="F419" s="314" t="s">
        <v>932</v>
      </c>
    </row>
    <row r="420" spans="1:6">
      <c r="A420" s="310" t="s">
        <v>929</v>
      </c>
      <c r="B420" s="310" t="s">
        <v>930</v>
      </c>
      <c r="C420" s="311" t="s">
        <v>1003</v>
      </c>
      <c r="D420" s="312" t="s">
        <v>486</v>
      </c>
      <c r="E420" s="313">
        <v>254.99799999999999</v>
      </c>
      <c r="F420" s="314" t="s">
        <v>932</v>
      </c>
    </row>
    <row r="421" spans="1:6">
      <c r="A421" s="310" t="s">
        <v>929</v>
      </c>
      <c r="B421" s="310" t="s">
        <v>930</v>
      </c>
      <c r="C421" s="311" t="s">
        <v>1003</v>
      </c>
      <c r="D421" s="312" t="s">
        <v>486</v>
      </c>
      <c r="E421" s="313">
        <v>365.8</v>
      </c>
      <c r="F421" s="314" t="s">
        <v>932</v>
      </c>
    </row>
    <row r="422" spans="1:6">
      <c r="A422" s="310" t="s">
        <v>929</v>
      </c>
      <c r="B422" s="310" t="s">
        <v>930</v>
      </c>
      <c r="C422" s="314" t="s">
        <v>1004</v>
      </c>
      <c r="D422" s="312" t="s">
        <v>486</v>
      </c>
      <c r="E422" s="317">
        <v>498.99799999999999</v>
      </c>
      <c r="F422" s="314" t="s">
        <v>932</v>
      </c>
    </row>
    <row r="423" spans="1:6" ht="24">
      <c r="A423" s="310" t="s">
        <v>929</v>
      </c>
      <c r="B423" s="310" t="s">
        <v>930</v>
      </c>
      <c r="C423" s="311" t="s">
        <v>1005</v>
      </c>
      <c r="D423" s="312" t="s">
        <v>486</v>
      </c>
      <c r="E423" s="313">
        <v>10.9976</v>
      </c>
      <c r="F423" s="314" t="s">
        <v>932</v>
      </c>
    </row>
    <row r="424" spans="1:6" ht="24">
      <c r="A424" s="310" t="s">
        <v>929</v>
      </c>
      <c r="B424" s="310" t="s">
        <v>930</v>
      </c>
      <c r="C424" s="311" t="s">
        <v>1006</v>
      </c>
      <c r="D424" s="312" t="s">
        <v>486</v>
      </c>
      <c r="E424" s="313">
        <v>53.1</v>
      </c>
      <c r="F424" s="314" t="s">
        <v>932</v>
      </c>
    </row>
    <row r="425" spans="1:6" ht="24">
      <c r="A425" s="310" t="s">
        <v>929</v>
      </c>
      <c r="B425" s="310" t="s">
        <v>930</v>
      </c>
      <c r="C425" s="311" t="s">
        <v>1007</v>
      </c>
      <c r="D425" s="312" t="s">
        <v>486</v>
      </c>
      <c r="E425" s="313">
        <v>916.505</v>
      </c>
      <c r="F425" s="314" t="s">
        <v>932</v>
      </c>
    </row>
    <row r="426" spans="1:6" ht="24">
      <c r="A426" s="310" t="s">
        <v>929</v>
      </c>
      <c r="B426" s="310" t="s">
        <v>930</v>
      </c>
      <c r="C426" s="311" t="s">
        <v>1008</v>
      </c>
      <c r="D426" s="312" t="s">
        <v>486</v>
      </c>
      <c r="E426" s="313">
        <v>5015</v>
      </c>
      <c r="F426" s="314" t="s">
        <v>932</v>
      </c>
    </row>
    <row r="427" spans="1:6" ht="24">
      <c r="A427" s="310" t="s">
        <v>929</v>
      </c>
      <c r="B427" s="310" t="s">
        <v>930</v>
      </c>
      <c r="C427" s="311" t="s">
        <v>1009</v>
      </c>
      <c r="D427" s="312" t="s">
        <v>486</v>
      </c>
      <c r="E427" s="313">
        <v>10584.6</v>
      </c>
      <c r="F427" s="314" t="s">
        <v>932</v>
      </c>
    </row>
    <row r="428" spans="1:6">
      <c r="A428" s="310" t="s">
        <v>929</v>
      </c>
      <c r="B428" s="310" t="s">
        <v>930</v>
      </c>
      <c r="C428" s="311" t="s">
        <v>1010</v>
      </c>
      <c r="D428" s="312" t="s">
        <v>486</v>
      </c>
      <c r="E428" s="313">
        <v>8.85</v>
      </c>
      <c r="F428" s="314" t="s">
        <v>932</v>
      </c>
    </row>
    <row r="429" spans="1:6">
      <c r="A429" s="310" t="s">
        <v>929</v>
      </c>
      <c r="B429" s="310" t="s">
        <v>930</v>
      </c>
      <c r="C429" s="311" t="s">
        <v>1011</v>
      </c>
      <c r="D429" s="312" t="s">
        <v>486</v>
      </c>
      <c r="E429" s="313">
        <v>26.55</v>
      </c>
      <c r="F429" s="314" t="s">
        <v>932</v>
      </c>
    </row>
    <row r="430" spans="1:6">
      <c r="A430" s="310" t="s">
        <v>929</v>
      </c>
      <c r="B430" s="310" t="s">
        <v>930</v>
      </c>
      <c r="C430" s="311" t="s">
        <v>1012</v>
      </c>
      <c r="D430" s="312" t="s">
        <v>486</v>
      </c>
      <c r="E430" s="313">
        <v>71.98</v>
      </c>
      <c r="F430" s="314" t="s">
        <v>932</v>
      </c>
    </row>
    <row r="431" spans="1:6">
      <c r="A431" s="310" t="s">
        <v>929</v>
      </c>
      <c r="B431" s="310" t="s">
        <v>930</v>
      </c>
      <c r="C431" s="311" t="s">
        <v>1013</v>
      </c>
      <c r="D431" s="312" t="s">
        <v>486</v>
      </c>
      <c r="E431" s="313">
        <v>278.77499999999998</v>
      </c>
      <c r="F431" s="314" t="s">
        <v>932</v>
      </c>
    </row>
    <row r="432" spans="1:6">
      <c r="A432" s="310" t="s">
        <v>929</v>
      </c>
      <c r="B432" s="310" t="s">
        <v>930</v>
      </c>
      <c r="C432" s="311" t="s">
        <v>1014</v>
      </c>
      <c r="D432" s="312" t="s">
        <v>486</v>
      </c>
      <c r="E432" s="313">
        <v>32.001600000000003</v>
      </c>
      <c r="F432" s="314" t="s">
        <v>932</v>
      </c>
    </row>
    <row r="433" spans="1:6">
      <c r="A433" s="310" t="s">
        <v>929</v>
      </c>
      <c r="B433" s="310" t="s">
        <v>930</v>
      </c>
      <c r="C433" s="311" t="s">
        <v>1015</v>
      </c>
      <c r="D433" s="312" t="s">
        <v>486</v>
      </c>
      <c r="E433" s="313">
        <v>33.04</v>
      </c>
      <c r="F433" s="314" t="s">
        <v>932</v>
      </c>
    </row>
    <row r="434" spans="1:6">
      <c r="A434" s="310" t="s">
        <v>929</v>
      </c>
      <c r="B434" s="310" t="s">
        <v>930</v>
      </c>
      <c r="C434" s="311" t="s">
        <v>1016</v>
      </c>
      <c r="D434" s="312" t="s">
        <v>486</v>
      </c>
      <c r="E434" s="313">
        <v>24.78</v>
      </c>
      <c r="F434" s="314" t="s">
        <v>932</v>
      </c>
    </row>
    <row r="435" spans="1:6">
      <c r="A435" s="310" t="s">
        <v>929</v>
      </c>
      <c r="B435" s="310" t="s">
        <v>930</v>
      </c>
      <c r="C435" s="311" t="s">
        <v>1017</v>
      </c>
      <c r="D435" s="312" t="s">
        <v>486</v>
      </c>
      <c r="E435" s="313">
        <v>21.24</v>
      </c>
      <c r="F435" s="314" t="s">
        <v>932</v>
      </c>
    </row>
    <row r="436" spans="1:6" ht="24">
      <c r="A436" s="310" t="s">
        <v>929</v>
      </c>
      <c r="B436" s="310" t="s">
        <v>930</v>
      </c>
      <c r="C436" s="311" t="s">
        <v>1018</v>
      </c>
      <c r="D436" s="312" t="s">
        <v>486</v>
      </c>
      <c r="E436" s="313">
        <v>8379.4282999999996</v>
      </c>
      <c r="F436" s="314" t="s">
        <v>932</v>
      </c>
    </row>
    <row r="437" spans="1:6" ht="24">
      <c r="A437" s="310" t="s">
        <v>929</v>
      </c>
      <c r="B437" s="310" t="s">
        <v>930</v>
      </c>
      <c r="C437" s="311" t="s">
        <v>1019</v>
      </c>
      <c r="D437" s="312" t="s">
        <v>486</v>
      </c>
      <c r="E437" s="313">
        <v>3100.0016999999998</v>
      </c>
      <c r="F437" s="314" t="s">
        <v>932</v>
      </c>
    </row>
    <row r="438" spans="1:6" ht="24">
      <c r="A438" s="310" t="s">
        <v>929</v>
      </c>
      <c r="B438" s="310" t="s">
        <v>930</v>
      </c>
      <c r="C438" s="311" t="s">
        <v>1020</v>
      </c>
      <c r="D438" s="312" t="s">
        <v>486</v>
      </c>
      <c r="E438" s="313">
        <v>7601.18</v>
      </c>
      <c r="F438" s="314" t="s">
        <v>932</v>
      </c>
    </row>
    <row r="439" spans="1:6">
      <c r="A439" s="310" t="s">
        <v>929</v>
      </c>
      <c r="B439" s="310" t="s">
        <v>930</v>
      </c>
      <c r="C439" s="311" t="s">
        <v>1021</v>
      </c>
      <c r="D439" s="312" t="s">
        <v>486</v>
      </c>
      <c r="E439" s="313">
        <v>5.31</v>
      </c>
      <c r="F439" s="314" t="s">
        <v>932</v>
      </c>
    </row>
    <row r="440" spans="1:6">
      <c r="A440" s="310" t="s">
        <v>929</v>
      </c>
      <c r="B440" s="310" t="s">
        <v>930</v>
      </c>
      <c r="C440" s="311" t="s">
        <v>1022</v>
      </c>
      <c r="D440" s="312" t="s">
        <v>486</v>
      </c>
      <c r="E440" s="313">
        <v>9.6760000000000002</v>
      </c>
      <c r="F440" s="314" t="s">
        <v>932</v>
      </c>
    </row>
    <row r="441" spans="1:6">
      <c r="A441" s="310" t="s">
        <v>929</v>
      </c>
      <c r="B441" s="310" t="s">
        <v>930</v>
      </c>
      <c r="C441" s="311" t="s">
        <v>1023</v>
      </c>
      <c r="D441" s="312" t="s">
        <v>486</v>
      </c>
      <c r="E441" s="313">
        <v>25.924600000000002</v>
      </c>
      <c r="F441" s="314" t="s">
        <v>932</v>
      </c>
    </row>
    <row r="442" spans="1:6">
      <c r="A442" s="310" t="s">
        <v>929</v>
      </c>
      <c r="B442" s="310" t="s">
        <v>930</v>
      </c>
      <c r="C442" s="311" t="s">
        <v>1024</v>
      </c>
      <c r="D442" s="312" t="s">
        <v>486</v>
      </c>
      <c r="E442" s="313">
        <v>4163.9250000000002</v>
      </c>
      <c r="F442" s="314" t="s">
        <v>932</v>
      </c>
    </row>
    <row r="443" spans="1:6">
      <c r="A443" s="310" t="s">
        <v>929</v>
      </c>
      <c r="B443" s="310" t="s">
        <v>930</v>
      </c>
      <c r="C443" s="311" t="s">
        <v>1025</v>
      </c>
      <c r="D443" s="312" t="s">
        <v>486</v>
      </c>
      <c r="E443" s="313">
        <v>15.34</v>
      </c>
      <c r="F443" s="314" t="s">
        <v>932</v>
      </c>
    </row>
    <row r="444" spans="1:6">
      <c r="A444" s="310" t="s">
        <v>929</v>
      </c>
      <c r="B444" s="310" t="s">
        <v>930</v>
      </c>
      <c r="C444" s="311" t="s">
        <v>1026</v>
      </c>
      <c r="D444" s="312" t="s">
        <v>486</v>
      </c>
      <c r="E444" s="313">
        <v>788.24</v>
      </c>
      <c r="F444" s="314" t="s">
        <v>932</v>
      </c>
    </row>
    <row r="445" spans="1:6">
      <c r="A445" s="310" t="s">
        <v>929</v>
      </c>
      <c r="B445" s="310" t="s">
        <v>930</v>
      </c>
      <c r="C445" s="310" t="s">
        <v>1027</v>
      </c>
      <c r="D445" s="312" t="s">
        <v>486</v>
      </c>
      <c r="E445" s="315">
        <v>1888</v>
      </c>
      <c r="F445" s="316" t="s">
        <v>932</v>
      </c>
    </row>
    <row r="446" spans="1:6">
      <c r="A446" s="310" t="s">
        <v>929</v>
      </c>
      <c r="B446" s="310" t="s">
        <v>930</v>
      </c>
      <c r="C446" s="310" t="s">
        <v>1028</v>
      </c>
      <c r="D446" s="312" t="s">
        <v>486</v>
      </c>
      <c r="E446" s="315">
        <v>1888</v>
      </c>
      <c r="F446" s="316" t="s">
        <v>932</v>
      </c>
    </row>
    <row r="447" spans="1:6">
      <c r="A447" s="310" t="s">
        <v>929</v>
      </c>
      <c r="B447" s="310" t="s">
        <v>930</v>
      </c>
      <c r="C447" s="310" t="s">
        <v>1029</v>
      </c>
      <c r="D447" s="312" t="s">
        <v>486</v>
      </c>
      <c r="E447" s="315">
        <v>1858.5</v>
      </c>
      <c r="F447" s="316" t="s">
        <v>932</v>
      </c>
    </row>
    <row r="448" spans="1:6">
      <c r="A448" s="310" t="s">
        <v>929</v>
      </c>
      <c r="B448" s="310" t="s">
        <v>930</v>
      </c>
      <c r="C448" s="311" t="s">
        <v>1030</v>
      </c>
      <c r="D448" s="312" t="s">
        <v>513</v>
      </c>
      <c r="E448" s="313">
        <v>27.14</v>
      </c>
      <c r="F448" s="314" t="s">
        <v>932</v>
      </c>
    </row>
    <row r="449" spans="1:6">
      <c r="A449" s="310" t="s">
        <v>929</v>
      </c>
      <c r="B449" s="310" t="s">
        <v>930</v>
      </c>
      <c r="C449" s="311" t="s">
        <v>1031</v>
      </c>
      <c r="D449" s="312" t="s">
        <v>486</v>
      </c>
      <c r="E449" s="313">
        <v>33.4176</v>
      </c>
      <c r="F449" s="314" t="s">
        <v>932</v>
      </c>
    </row>
    <row r="450" spans="1:6">
      <c r="A450" s="310" t="s">
        <v>929</v>
      </c>
      <c r="B450" s="310" t="s">
        <v>930</v>
      </c>
      <c r="C450" s="311" t="s">
        <v>1032</v>
      </c>
      <c r="D450" s="312" t="s">
        <v>486</v>
      </c>
      <c r="E450" s="313">
        <v>46.999499999999998</v>
      </c>
      <c r="F450" s="314" t="s">
        <v>932</v>
      </c>
    </row>
    <row r="451" spans="1:6">
      <c r="A451" s="310" t="s">
        <v>929</v>
      </c>
      <c r="B451" s="310" t="s">
        <v>930</v>
      </c>
      <c r="C451" s="311" t="s">
        <v>1033</v>
      </c>
      <c r="D451" s="312" t="s">
        <v>486</v>
      </c>
      <c r="E451" s="313">
        <v>49.206000000000003</v>
      </c>
      <c r="F451" s="314" t="s">
        <v>932</v>
      </c>
    </row>
    <row r="452" spans="1:6">
      <c r="A452" s="310" t="s">
        <v>929</v>
      </c>
      <c r="B452" s="310" t="s">
        <v>930</v>
      </c>
      <c r="C452" s="311" t="s">
        <v>1034</v>
      </c>
      <c r="D452" s="312" t="s">
        <v>486</v>
      </c>
      <c r="E452" s="313">
        <v>619.5</v>
      </c>
      <c r="F452" s="314" t="s">
        <v>932</v>
      </c>
    </row>
    <row r="453" spans="1:6" ht="18" customHeight="1">
      <c r="A453" s="310" t="s">
        <v>929</v>
      </c>
      <c r="B453" s="310" t="s">
        <v>930</v>
      </c>
      <c r="C453" s="311" t="s">
        <v>1035</v>
      </c>
      <c r="D453" s="312" t="s">
        <v>486</v>
      </c>
      <c r="E453" s="313">
        <v>49.607300000000002</v>
      </c>
      <c r="F453" s="314" t="s">
        <v>932</v>
      </c>
    </row>
    <row r="454" spans="1:6">
      <c r="A454" s="310" t="s">
        <v>929</v>
      </c>
      <c r="B454" s="310" t="s">
        <v>930</v>
      </c>
      <c r="C454" s="311" t="s">
        <v>1036</v>
      </c>
      <c r="D454" s="312" t="s">
        <v>486</v>
      </c>
      <c r="E454" s="313">
        <v>1362.9</v>
      </c>
      <c r="F454" s="314" t="s">
        <v>932</v>
      </c>
    </row>
    <row r="455" spans="1:6">
      <c r="A455" s="310" t="s">
        <v>929</v>
      </c>
      <c r="B455" s="310" t="s">
        <v>930</v>
      </c>
      <c r="C455" s="311" t="s">
        <v>1037</v>
      </c>
      <c r="D455" s="312" t="s">
        <v>486</v>
      </c>
      <c r="E455" s="313">
        <v>114.46</v>
      </c>
      <c r="F455" s="314" t="s">
        <v>932</v>
      </c>
    </row>
    <row r="456" spans="1:6" ht="18.95" customHeight="1">
      <c r="A456" s="310" t="s">
        <v>929</v>
      </c>
      <c r="B456" s="310" t="s">
        <v>930</v>
      </c>
      <c r="C456" s="311" t="s">
        <v>1038</v>
      </c>
      <c r="D456" s="312" t="s">
        <v>486</v>
      </c>
      <c r="E456" s="313">
        <v>4399.9949999999999</v>
      </c>
      <c r="F456" s="314" t="s">
        <v>932</v>
      </c>
    </row>
    <row r="457" spans="1:6" ht="18.95" customHeight="1">
      <c r="A457" s="310" t="s">
        <v>929</v>
      </c>
      <c r="B457" s="310" t="s">
        <v>930</v>
      </c>
      <c r="C457" s="311" t="s">
        <v>1039</v>
      </c>
      <c r="D457" s="312" t="s">
        <v>486</v>
      </c>
      <c r="E457" s="313">
        <v>2242</v>
      </c>
      <c r="F457" s="314" t="s">
        <v>932</v>
      </c>
    </row>
    <row r="458" spans="1:6" ht="18.95" customHeight="1">
      <c r="A458" s="310" t="s">
        <v>929</v>
      </c>
      <c r="B458" s="310" t="s">
        <v>930</v>
      </c>
      <c r="C458" s="311" t="s">
        <v>1040</v>
      </c>
      <c r="D458" s="312" t="s">
        <v>486</v>
      </c>
      <c r="E458" s="313">
        <v>1982.4</v>
      </c>
      <c r="F458" s="314" t="s">
        <v>932</v>
      </c>
    </row>
    <row r="459" spans="1:6" ht="24">
      <c r="A459" s="310" t="s">
        <v>929</v>
      </c>
      <c r="B459" s="310" t="s">
        <v>930</v>
      </c>
      <c r="C459" s="311" t="s">
        <v>1041</v>
      </c>
      <c r="D459" s="312" t="s">
        <v>486</v>
      </c>
      <c r="E459" s="313">
        <v>2006</v>
      </c>
      <c r="F459" s="314" t="s">
        <v>932</v>
      </c>
    </row>
    <row r="460" spans="1:6" ht="15" customHeight="1">
      <c r="A460" s="310" t="s">
        <v>929</v>
      </c>
      <c r="B460" s="310" t="s">
        <v>930</v>
      </c>
      <c r="C460" s="311" t="s">
        <v>1042</v>
      </c>
      <c r="D460" s="312" t="s">
        <v>486</v>
      </c>
      <c r="E460" s="313">
        <v>3186</v>
      </c>
      <c r="F460" s="314" t="s">
        <v>932</v>
      </c>
    </row>
    <row r="461" spans="1:6" ht="24">
      <c r="A461" s="310" t="s">
        <v>929</v>
      </c>
      <c r="B461" s="310" t="s">
        <v>930</v>
      </c>
      <c r="C461" s="311" t="s">
        <v>1043</v>
      </c>
      <c r="D461" s="312" t="s">
        <v>486</v>
      </c>
      <c r="E461" s="313">
        <v>2908.2525000000001</v>
      </c>
      <c r="F461" s="314" t="s">
        <v>932</v>
      </c>
    </row>
    <row r="462" spans="1:6" ht="20.25" customHeight="1">
      <c r="A462" s="310" t="s">
        <v>929</v>
      </c>
      <c r="B462" s="310" t="s">
        <v>930</v>
      </c>
      <c r="C462" s="311" t="s">
        <v>1044</v>
      </c>
      <c r="D462" s="312" t="s">
        <v>486</v>
      </c>
      <c r="E462" s="313">
        <v>4979.6000000000004</v>
      </c>
      <c r="F462" s="314" t="s">
        <v>932</v>
      </c>
    </row>
    <row r="463" spans="1:6" ht="21.75" customHeight="1">
      <c r="A463" s="310" t="s">
        <v>929</v>
      </c>
      <c r="B463" s="310" t="s">
        <v>930</v>
      </c>
      <c r="C463" s="311" t="s">
        <v>1045</v>
      </c>
      <c r="D463" s="312" t="s">
        <v>486</v>
      </c>
      <c r="E463" s="313">
        <v>4248</v>
      </c>
      <c r="F463" s="314" t="s">
        <v>932</v>
      </c>
    </row>
    <row r="464" spans="1:6" ht="21.75" customHeight="1">
      <c r="A464" s="310" t="s">
        <v>929</v>
      </c>
      <c r="B464" s="310" t="s">
        <v>930</v>
      </c>
      <c r="C464" s="311" t="s">
        <v>1046</v>
      </c>
      <c r="D464" s="312" t="s">
        <v>486</v>
      </c>
      <c r="E464" s="313">
        <v>2419</v>
      </c>
      <c r="F464" s="314" t="s">
        <v>932</v>
      </c>
    </row>
    <row r="465" spans="1:6" ht="15" customHeight="1">
      <c r="A465" s="310" t="s">
        <v>929</v>
      </c>
      <c r="B465" s="310" t="s">
        <v>930</v>
      </c>
      <c r="C465" s="311" t="s">
        <v>1047</v>
      </c>
      <c r="D465" s="312" t="s">
        <v>486</v>
      </c>
      <c r="E465" s="313">
        <v>5015</v>
      </c>
      <c r="F465" s="314" t="s">
        <v>932</v>
      </c>
    </row>
    <row r="466" spans="1:6" ht="17.100000000000001" customHeight="1">
      <c r="A466" s="310" t="s">
        <v>929</v>
      </c>
      <c r="B466" s="310" t="s">
        <v>930</v>
      </c>
      <c r="C466" s="311" t="s">
        <v>1048</v>
      </c>
      <c r="D466" s="312" t="s">
        <v>486</v>
      </c>
      <c r="E466" s="313">
        <v>4398.45</v>
      </c>
      <c r="F466" s="314" t="s">
        <v>932</v>
      </c>
    </row>
    <row r="467" spans="1:6" ht="14.1" customHeight="1">
      <c r="A467" s="310" t="s">
        <v>929</v>
      </c>
      <c r="B467" s="310" t="s">
        <v>930</v>
      </c>
      <c r="C467" s="311" t="s">
        <v>1049</v>
      </c>
      <c r="D467" s="312" t="s">
        <v>486</v>
      </c>
      <c r="E467" s="313">
        <v>8142</v>
      </c>
      <c r="F467" s="314" t="s">
        <v>932</v>
      </c>
    </row>
    <row r="468" spans="1:6" ht="14.1" customHeight="1">
      <c r="A468" s="310" t="s">
        <v>929</v>
      </c>
      <c r="B468" s="310" t="s">
        <v>930</v>
      </c>
      <c r="C468" s="311" t="s">
        <v>1050</v>
      </c>
      <c r="D468" s="312" t="s">
        <v>486</v>
      </c>
      <c r="E468" s="313">
        <v>6608</v>
      </c>
      <c r="F468" s="314" t="s">
        <v>932</v>
      </c>
    </row>
    <row r="469" spans="1:6" ht="15" customHeight="1">
      <c r="A469" s="310" t="s">
        <v>929</v>
      </c>
      <c r="B469" s="310" t="s">
        <v>930</v>
      </c>
      <c r="C469" s="311" t="s">
        <v>1051</v>
      </c>
      <c r="D469" s="312" t="s">
        <v>486</v>
      </c>
      <c r="E469" s="313">
        <v>1899.8</v>
      </c>
      <c r="F469" s="314" t="s">
        <v>932</v>
      </c>
    </row>
    <row r="470" spans="1:6" ht="24">
      <c r="A470" s="310" t="s">
        <v>929</v>
      </c>
      <c r="B470" s="310" t="s">
        <v>930</v>
      </c>
      <c r="C470" s="311" t="s">
        <v>1052</v>
      </c>
      <c r="D470" s="312" t="s">
        <v>486</v>
      </c>
      <c r="E470" s="313">
        <v>7788</v>
      </c>
      <c r="F470" s="314" t="s">
        <v>932</v>
      </c>
    </row>
    <row r="471" spans="1:6" ht="24">
      <c r="A471" s="310" t="s">
        <v>929</v>
      </c>
      <c r="B471" s="310" t="s">
        <v>930</v>
      </c>
      <c r="C471" s="311" t="s">
        <v>1053</v>
      </c>
      <c r="D471" s="312" t="s">
        <v>486</v>
      </c>
      <c r="E471" s="313">
        <v>8732</v>
      </c>
      <c r="F471" s="314" t="s">
        <v>932</v>
      </c>
    </row>
    <row r="472" spans="1:6" ht="14.1" customHeight="1">
      <c r="A472" s="310" t="s">
        <v>929</v>
      </c>
      <c r="B472" s="310" t="s">
        <v>930</v>
      </c>
      <c r="C472" s="311" t="s">
        <v>1054</v>
      </c>
      <c r="D472" s="312" t="s">
        <v>486</v>
      </c>
      <c r="E472" s="313">
        <v>1911.01</v>
      </c>
      <c r="F472" s="314" t="s">
        <v>932</v>
      </c>
    </row>
    <row r="473" spans="1:6" ht="14.1" customHeight="1">
      <c r="A473" s="310" t="s">
        <v>929</v>
      </c>
      <c r="B473" s="310" t="s">
        <v>930</v>
      </c>
      <c r="C473" s="311" t="s">
        <v>1055</v>
      </c>
      <c r="D473" s="312" t="s">
        <v>486</v>
      </c>
      <c r="E473" s="313">
        <v>7670</v>
      </c>
      <c r="F473" s="314" t="s">
        <v>932</v>
      </c>
    </row>
    <row r="474" spans="1:6" ht="15.95" customHeight="1">
      <c r="A474" s="310" t="s">
        <v>929</v>
      </c>
      <c r="B474" s="310" t="s">
        <v>930</v>
      </c>
      <c r="C474" s="311" t="s">
        <v>1056</v>
      </c>
      <c r="D474" s="312" t="s">
        <v>486</v>
      </c>
      <c r="E474" s="313">
        <v>14.75</v>
      </c>
      <c r="F474" s="314" t="s">
        <v>932</v>
      </c>
    </row>
    <row r="475" spans="1:6" ht="15.95" customHeight="1">
      <c r="A475" s="310" t="s">
        <v>929</v>
      </c>
      <c r="B475" s="310" t="s">
        <v>930</v>
      </c>
      <c r="C475" s="311" t="s">
        <v>1057</v>
      </c>
      <c r="D475" s="312" t="s">
        <v>486</v>
      </c>
      <c r="E475" s="313">
        <v>233.64</v>
      </c>
      <c r="F475" s="314" t="s">
        <v>932</v>
      </c>
    </row>
    <row r="476" spans="1:6" ht="15" customHeight="1">
      <c r="A476" s="318" t="s">
        <v>1058</v>
      </c>
      <c r="B476" s="318" t="s">
        <v>1059</v>
      </c>
      <c r="C476" s="319" t="s">
        <v>1060</v>
      </c>
      <c r="D476" s="320" t="s">
        <v>884</v>
      </c>
      <c r="E476" s="321">
        <v>250</v>
      </c>
      <c r="F476" s="322" t="s">
        <v>1061</v>
      </c>
    </row>
    <row r="477" spans="1:6">
      <c r="A477" s="318" t="s">
        <v>1058</v>
      </c>
      <c r="B477" s="318" t="s">
        <v>1059</v>
      </c>
      <c r="C477" s="319" t="s">
        <v>1062</v>
      </c>
      <c r="D477" s="320" t="s">
        <v>486</v>
      </c>
      <c r="E477" s="321">
        <v>362.25</v>
      </c>
      <c r="F477" s="322" t="s">
        <v>1063</v>
      </c>
    </row>
    <row r="478" spans="1:6" ht="15" customHeight="1">
      <c r="A478" s="318" t="s">
        <v>1058</v>
      </c>
      <c r="B478" s="318" t="s">
        <v>1059</v>
      </c>
      <c r="C478" s="319" t="s">
        <v>1064</v>
      </c>
      <c r="D478" s="320" t="s">
        <v>486</v>
      </c>
      <c r="E478" s="321">
        <v>402.67669999999998</v>
      </c>
      <c r="F478" s="322" t="s">
        <v>1061</v>
      </c>
    </row>
    <row r="479" spans="1:6">
      <c r="A479" s="318" t="s">
        <v>1058</v>
      </c>
      <c r="B479" s="318" t="s">
        <v>1059</v>
      </c>
      <c r="C479" s="323" t="s">
        <v>1065</v>
      </c>
      <c r="D479" s="324" t="s">
        <v>486</v>
      </c>
      <c r="E479" s="325">
        <v>475.16</v>
      </c>
      <c r="F479" s="322" t="s">
        <v>1063</v>
      </c>
    </row>
    <row r="480" spans="1:6" ht="15.95" customHeight="1">
      <c r="A480" s="318" t="s">
        <v>1058</v>
      </c>
      <c r="B480" s="318" t="s">
        <v>1059</v>
      </c>
      <c r="C480" s="319" t="s">
        <v>1066</v>
      </c>
      <c r="D480" s="320" t="s">
        <v>486</v>
      </c>
      <c r="E480" s="321">
        <v>466.1</v>
      </c>
      <c r="F480" s="322" t="s">
        <v>1061</v>
      </c>
    </row>
    <row r="481" spans="1:6">
      <c r="A481" s="318" t="s">
        <v>1058</v>
      </c>
      <c r="B481" s="318" t="s">
        <v>1059</v>
      </c>
      <c r="C481" s="319" t="s">
        <v>1067</v>
      </c>
      <c r="D481" s="320" t="s">
        <v>486</v>
      </c>
      <c r="E481" s="321">
        <v>475.16</v>
      </c>
      <c r="F481" s="322" t="s">
        <v>1063</v>
      </c>
    </row>
    <row r="482" spans="1:6" ht="17.100000000000001" customHeight="1">
      <c r="A482" s="318" t="s">
        <v>1058</v>
      </c>
      <c r="B482" s="318" t="s">
        <v>1059</v>
      </c>
      <c r="C482" s="319" t="s">
        <v>1068</v>
      </c>
      <c r="D482" s="320" t="s">
        <v>803</v>
      </c>
      <c r="E482" s="321">
        <v>148</v>
      </c>
      <c r="F482" s="322" t="s">
        <v>1061</v>
      </c>
    </row>
    <row r="483" spans="1:6">
      <c r="A483" s="318" t="s">
        <v>1058</v>
      </c>
      <c r="B483" s="318" t="s">
        <v>1059</v>
      </c>
      <c r="C483" s="319" t="s">
        <v>1069</v>
      </c>
      <c r="D483" s="320" t="s">
        <v>803</v>
      </c>
      <c r="E483" s="321">
        <v>393.75</v>
      </c>
      <c r="F483" s="322" t="s">
        <v>1063</v>
      </c>
    </row>
    <row r="484" spans="1:6">
      <c r="A484" s="318" t="s">
        <v>1058</v>
      </c>
      <c r="B484" s="318" t="s">
        <v>1059</v>
      </c>
      <c r="C484" s="319" t="s">
        <v>1070</v>
      </c>
      <c r="D484" s="320" t="s">
        <v>486</v>
      </c>
      <c r="E484" s="321">
        <v>1535.12</v>
      </c>
      <c r="F484" s="322" t="s">
        <v>1063</v>
      </c>
    </row>
    <row r="485" spans="1:6">
      <c r="A485" s="318" t="s">
        <v>1058</v>
      </c>
      <c r="B485" s="318" t="s">
        <v>1059</v>
      </c>
      <c r="C485" s="319" t="s">
        <v>1071</v>
      </c>
      <c r="D485" s="320" t="s">
        <v>486</v>
      </c>
      <c r="E485" s="321">
        <v>1300.95</v>
      </c>
      <c r="F485" s="322" t="s">
        <v>1061</v>
      </c>
    </row>
    <row r="486" spans="1:6">
      <c r="A486" s="318" t="s">
        <v>1058</v>
      </c>
      <c r="B486" s="318" t="s">
        <v>1059</v>
      </c>
      <c r="C486" s="319" t="s">
        <v>1072</v>
      </c>
      <c r="D486" s="320" t="s">
        <v>486</v>
      </c>
      <c r="E486" s="321">
        <v>299.72000000000003</v>
      </c>
      <c r="F486" s="322" t="s">
        <v>1063</v>
      </c>
    </row>
    <row r="487" spans="1:6">
      <c r="A487" s="318" t="s">
        <v>1058</v>
      </c>
      <c r="B487" s="318" t="s">
        <v>1059</v>
      </c>
      <c r="C487" s="319" t="s">
        <v>1073</v>
      </c>
      <c r="D487" s="320" t="s">
        <v>486</v>
      </c>
      <c r="E487" s="321">
        <v>236</v>
      </c>
      <c r="F487" s="322" t="s">
        <v>1061</v>
      </c>
    </row>
    <row r="488" spans="1:6">
      <c r="A488" s="318" t="s">
        <v>1058</v>
      </c>
      <c r="B488" s="318" t="s">
        <v>1059</v>
      </c>
      <c r="C488" s="319" t="s">
        <v>1074</v>
      </c>
      <c r="D488" s="320" t="s">
        <v>486</v>
      </c>
      <c r="E488" s="321">
        <v>131.58000000000001</v>
      </c>
      <c r="F488" s="322" t="s">
        <v>1063</v>
      </c>
    </row>
    <row r="489" spans="1:6" ht="21.95" customHeight="1">
      <c r="A489" s="318" t="s">
        <v>1058</v>
      </c>
      <c r="B489" s="318" t="s">
        <v>1059</v>
      </c>
      <c r="C489" s="319" t="s">
        <v>1075</v>
      </c>
      <c r="D489" s="320" t="s">
        <v>486</v>
      </c>
      <c r="E489" s="321">
        <v>136.29</v>
      </c>
      <c r="F489" s="322" t="s">
        <v>1061</v>
      </c>
    </row>
    <row r="490" spans="1:6" ht="24.75" customHeight="1">
      <c r="A490" s="318" t="s">
        <v>1058</v>
      </c>
      <c r="B490" s="318" t="s">
        <v>1059</v>
      </c>
      <c r="C490" s="319" t="s">
        <v>1076</v>
      </c>
      <c r="D490" s="320" t="s">
        <v>486</v>
      </c>
      <c r="E490" s="321">
        <v>74.34</v>
      </c>
      <c r="F490" s="322" t="s">
        <v>1061</v>
      </c>
    </row>
    <row r="491" spans="1:6" ht="27.75" customHeight="1">
      <c r="A491" s="318" t="s">
        <v>1058</v>
      </c>
      <c r="B491" s="318" t="s">
        <v>1059</v>
      </c>
      <c r="C491" s="319" t="s">
        <v>1077</v>
      </c>
      <c r="D491" s="320" t="s">
        <v>486</v>
      </c>
      <c r="E491" s="321">
        <v>52.4983</v>
      </c>
      <c r="F491" s="322" t="s">
        <v>1061</v>
      </c>
    </row>
    <row r="492" spans="1:6" ht="24.95" customHeight="1">
      <c r="A492" s="318" t="s">
        <v>1058</v>
      </c>
      <c r="B492" s="318" t="s">
        <v>1059</v>
      </c>
      <c r="C492" s="319" t="s">
        <v>1078</v>
      </c>
      <c r="D492" s="320" t="s">
        <v>486</v>
      </c>
      <c r="E492" s="321">
        <v>61.95</v>
      </c>
      <c r="F492" s="322" t="s">
        <v>1063</v>
      </c>
    </row>
    <row r="493" spans="1:6" ht="20.100000000000001" customHeight="1">
      <c r="A493" s="318" t="s">
        <v>1058</v>
      </c>
      <c r="B493" s="318" t="s">
        <v>1059</v>
      </c>
      <c r="C493" s="319" t="s">
        <v>1079</v>
      </c>
      <c r="D493" s="320" t="s">
        <v>486</v>
      </c>
      <c r="E493" s="321">
        <v>94.352699999999999</v>
      </c>
      <c r="F493" s="322" t="s">
        <v>1061</v>
      </c>
    </row>
    <row r="494" spans="1:6" ht="21" customHeight="1">
      <c r="A494" s="318" t="s">
        <v>1058</v>
      </c>
      <c r="B494" s="318" t="s">
        <v>1059</v>
      </c>
      <c r="C494" s="319" t="s">
        <v>1080</v>
      </c>
      <c r="D494" s="320" t="s">
        <v>486</v>
      </c>
      <c r="E494" s="321">
        <v>131.58199999999999</v>
      </c>
      <c r="F494" s="322" t="s">
        <v>1063</v>
      </c>
    </row>
    <row r="495" spans="1:6" ht="22.7" customHeight="1">
      <c r="A495" s="318" t="s">
        <v>1058</v>
      </c>
      <c r="B495" s="318" t="s">
        <v>1059</v>
      </c>
      <c r="C495" s="319" t="s">
        <v>1081</v>
      </c>
      <c r="D495" s="320" t="s">
        <v>486</v>
      </c>
      <c r="E495" s="321">
        <v>94.352699999999999</v>
      </c>
      <c r="F495" s="322" t="s">
        <v>1061</v>
      </c>
    </row>
    <row r="496" spans="1:6" ht="21" customHeight="1">
      <c r="A496" s="318" t="s">
        <v>1058</v>
      </c>
      <c r="B496" s="318" t="s">
        <v>1059</v>
      </c>
      <c r="C496" s="319" t="s">
        <v>1082</v>
      </c>
      <c r="D496" s="320" t="s">
        <v>486</v>
      </c>
      <c r="E496" s="321">
        <v>131.58199999999999</v>
      </c>
      <c r="F496" s="322" t="s">
        <v>1063</v>
      </c>
    </row>
    <row r="497" spans="1:6" ht="21" customHeight="1">
      <c r="A497" s="318" t="s">
        <v>1058</v>
      </c>
      <c r="B497" s="318" t="s">
        <v>1059</v>
      </c>
      <c r="C497" s="319" t="s">
        <v>1083</v>
      </c>
      <c r="D497" s="320" t="s">
        <v>486</v>
      </c>
      <c r="E497" s="321">
        <v>43.365299999999998</v>
      </c>
      <c r="F497" s="322" t="s">
        <v>1061</v>
      </c>
    </row>
    <row r="498" spans="1:6" ht="23.25" customHeight="1">
      <c r="A498" s="318" t="s">
        <v>1058</v>
      </c>
      <c r="B498" s="318" t="s">
        <v>1059</v>
      </c>
      <c r="C498" s="319" t="s">
        <v>1084</v>
      </c>
      <c r="D498" s="320" t="s">
        <v>486</v>
      </c>
      <c r="E498" s="321">
        <v>78.75</v>
      </c>
      <c r="F498" s="322" t="s">
        <v>1063</v>
      </c>
    </row>
    <row r="499" spans="1:6" ht="23.25" customHeight="1">
      <c r="A499" s="318" t="s">
        <v>1058</v>
      </c>
      <c r="B499" s="318" t="s">
        <v>1059</v>
      </c>
      <c r="C499" s="319" t="s">
        <v>1085</v>
      </c>
      <c r="D499" s="320" t="s">
        <v>486</v>
      </c>
      <c r="E499" s="321">
        <v>73</v>
      </c>
      <c r="F499" s="322" t="s">
        <v>1061</v>
      </c>
    </row>
    <row r="500" spans="1:6" ht="15" customHeight="1">
      <c r="A500" s="318" t="s">
        <v>1058</v>
      </c>
      <c r="B500" s="318" t="s">
        <v>1059</v>
      </c>
      <c r="C500" s="319" t="s">
        <v>1086</v>
      </c>
      <c r="D500" s="320" t="s">
        <v>486</v>
      </c>
      <c r="E500" s="321">
        <v>723.70500000000004</v>
      </c>
      <c r="F500" s="322" t="s">
        <v>1063</v>
      </c>
    </row>
    <row r="501" spans="1:6" ht="22.7" customHeight="1">
      <c r="A501" s="318" t="s">
        <v>1058</v>
      </c>
      <c r="B501" s="318" t="s">
        <v>1059</v>
      </c>
      <c r="C501" s="319" t="s">
        <v>1087</v>
      </c>
      <c r="D501" s="320" t="s">
        <v>486</v>
      </c>
      <c r="E501" s="321">
        <v>224.2</v>
      </c>
      <c r="F501" s="322" t="s">
        <v>1061</v>
      </c>
    </row>
    <row r="502" spans="1:6" ht="26.25" customHeight="1">
      <c r="A502" s="318" t="s">
        <v>1058</v>
      </c>
      <c r="B502" s="318" t="s">
        <v>1059</v>
      </c>
      <c r="C502" s="319" t="s">
        <v>1088</v>
      </c>
      <c r="D502" s="320" t="s">
        <v>486</v>
      </c>
      <c r="E502" s="321">
        <v>433.65</v>
      </c>
      <c r="F502" s="322" t="s">
        <v>1063</v>
      </c>
    </row>
    <row r="503" spans="1:6" ht="18.95" customHeight="1">
      <c r="A503" s="318" t="s">
        <v>1058</v>
      </c>
      <c r="B503" s="318" t="s">
        <v>1059</v>
      </c>
      <c r="C503" s="319" t="s">
        <v>1089</v>
      </c>
      <c r="D503" s="320" t="s">
        <v>486</v>
      </c>
      <c r="E503" s="321">
        <v>224.2</v>
      </c>
      <c r="F503" s="322" t="s">
        <v>1061</v>
      </c>
    </row>
    <row r="504" spans="1:6" ht="17.100000000000001" customHeight="1">
      <c r="A504" s="318" t="s">
        <v>1058</v>
      </c>
      <c r="B504" s="318" t="s">
        <v>1059</v>
      </c>
      <c r="C504" s="319" t="s">
        <v>1090</v>
      </c>
      <c r="D504" s="320" t="s">
        <v>486</v>
      </c>
      <c r="E504" s="321">
        <v>433.65</v>
      </c>
      <c r="F504" s="322" t="s">
        <v>1063</v>
      </c>
    </row>
    <row r="505" spans="1:6" ht="29.25" customHeight="1">
      <c r="A505" s="318" t="s">
        <v>1058</v>
      </c>
      <c r="B505" s="318" t="s">
        <v>1059</v>
      </c>
      <c r="C505" s="319" t="s">
        <v>1091</v>
      </c>
      <c r="D505" s="320" t="s">
        <v>486</v>
      </c>
      <c r="E505" s="321">
        <v>224.2</v>
      </c>
      <c r="F505" s="322" t="s">
        <v>1061</v>
      </c>
    </row>
    <row r="506" spans="1:6" ht="31.7" customHeight="1">
      <c r="A506" s="318" t="s">
        <v>1058</v>
      </c>
      <c r="B506" s="318" t="s">
        <v>1059</v>
      </c>
      <c r="C506" s="319" t="s">
        <v>1092</v>
      </c>
      <c r="D506" s="320" t="s">
        <v>486</v>
      </c>
      <c r="E506" s="321">
        <v>433.65</v>
      </c>
      <c r="F506" s="322" t="s">
        <v>1063</v>
      </c>
    </row>
    <row r="507" spans="1:6" ht="24.75" customHeight="1">
      <c r="A507" s="318" t="s">
        <v>1058</v>
      </c>
      <c r="B507" s="318" t="s">
        <v>1059</v>
      </c>
      <c r="C507" s="319" t="s">
        <v>1093</v>
      </c>
      <c r="D507" s="320" t="s">
        <v>486</v>
      </c>
      <c r="E507" s="321">
        <v>99.12</v>
      </c>
      <c r="F507" s="322" t="s">
        <v>1061</v>
      </c>
    </row>
    <row r="508" spans="1:6">
      <c r="A508" s="318" t="s">
        <v>1058</v>
      </c>
      <c r="B508" s="318" t="s">
        <v>1059</v>
      </c>
      <c r="C508" s="319" t="s">
        <v>1094</v>
      </c>
      <c r="D508" s="320" t="s">
        <v>486</v>
      </c>
      <c r="E508" s="321">
        <v>384.09</v>
      </c>
      <c r="F508" s="322" t="s">
        <v>1061</v>
      </c>
    </row>
    <row r="509" spans="1:6" ht="36.75" customHeight="1">
      <c r="A509" s="318" t="s">
        <v>1058</v>
      </c>
      <c r="B509" s="318" t="s">
        <v>1059</v>
      </c>
      <c r="C509" s="319" t="s">
        <v>1095</v>
      </c>
      <c r="D509" s="320" t="s">
        <v>486</v>
      </c>
      <c r="E509" s="321">
        <v>3669.75</v>
      </c>
      <c r="F509" s="322" t="s">
        <v>1061</v>
      </c>
    </row>
    <row r="510" spans="1:6" ht="37.5" customHeight="1">
      <c r="A510" s="318" t="s">
        <v>1058</v>
      </c>
      <c r="B510" s="318" t="s">
        <v>1059</v>
      </c>
      <c r="C510" s="319" t="s">
        <v>1096</v>
      </c>
      <c r="D510" s="320" t="s">
        <v>884</v>
      </c>
      <c r="E510" s="321">
        <v>183.75</v>
      </c>
      <c r="F510" s="322" t="s">
        <v>1061</v>
      </c>
    </row>
    <row r="511" spans="1:6" ht="34.5" customHeight="1">
      <c r="A511" s="318" t="s">
        <v>1058</v>
      </c>
      <c r="B511" s="318" t="s">
        <v>1059</v>
      </c>
      <c r="C511" s="319" t="s">
        <v>1097</v>
      </c>
      <c r="D511" s="320" t="s">
        <v>486</v>
      </c>
      <c r="E511" s="321">
        <v>255.86</v>
      </c>
      <c r="F511" s="322" t="s">
        <v>1063</v>
      </c>
    </row>
    <row r="512" spans="1:6" ht="30.75" customHeight="1">
      <c r="A512" s="318" t="s">
        <v>1058</v>
      </c>
      <c r="B512" s="318" t="s">
        <v>1059</v>
      </c>
      <c r="C512" s="319" t="s">
        <v>1098</v>
      </c>
      <c r="D512" s="320" t="s">
        <v>486</v>
      </c>
      <c r="E512" s="321">
        <v>548.26</v>
      </c>
      <c r="F512" s="322" t="s">
        <v>1063</v>
      </c>
    </row>
    <row r="513" spans="1:6" ht="35.25" customHeight="1">
      <c r="A513" s="318" t="s">
        <v>1058</v>
      </c>
      <c r="B513" s="318" t="s">
        <v>1059</v>
      </c>
      <c r="C513" s="319" t="s">
        <v>1099</v>
      </c>
      <c r="D513" s="320" t="s">
        <v>486</v>
      </c>
      <c r="E513" s="321">
        <v>3422</v>
      </c>
      <c r="F513" s="322" t="s">
        <v>1061</v>
      </c>
    </row>
    <row r="514" spans="1:6" ht="24.75" customHeight="1">
      <c r="A514" s="171" t="s">
        <v>129</v>
      </c>
      <c r="B514" s="171" t="s">
        <v>1100</v>
      </c>
      <c r="C514" s="172" t="s">
        <v>1101</v>
      </c>
      <c r="D514" s="173" t="s">
        <v>906</v>
      </c>
      <c r="E514" s="174">
        <v>1500</v>
      </c>
      <c r="F514" s="211" t="s">
        <v>1102</v>
      </c>
    </row>
    <row r="515" spans="1:6" ht="27" customHeight="1">
      <c r="A515" s="171" t="s">
        <v>129</v>
      </c>
      <c r="B515" s="171" t="s">
        <v>1100</v>
      </c>
      <c r="C515" s="172" t="s">
        <v>1101</v>
      </c>
      <c r="D515" s="173" t="s">
        <v>906</v>
      </c>
      <c r="E515" s="174">
        <v>2050</v>
      </c>
      <c r="F515" s="211" t="s">
        <v>1102</v>
      </c>
    </row>
    <row r="516" spans="1:6" ht="27.75" customHeight="1">
      <c r="A516" s="171" t="s">
        <v>129</v>
      </c>
      <c r="B516" s="171" t="s">
        <v>1100</v>
      </c>
      <c r="C516" s="172" t="s">
        <v>1103</v>
      </c>
      <c r="D516" s="173" t="s">
        <v>906</v>
      </c>
      <c r="E516" s="174">
        <v>3500</v>
      </c>
      <c r="F516" s="211" t="s">
        <v>1102</v>
      </c>
    </row>
    <row r="517" spans="1:6" ht="32.25" customHeight="1">
      <c r="A517" s="171" t="s">
        <v>129</v>
      </c>
      <c r="B517" s="171" t="s">
        <v>1100</v>
      </c>
      <c r="C517" s="172" t="s">
        <v>1104</v>
      </c>
      <c r="D517" s="173" t="s">
        <v>906</v>
      </c>
      <c r="E517" s="174">
        <v>2100</v>
      </c>
      <c r="F517" s="211" t="s">
        <v>1102</v>
      </c>
    </row>
    <row r="518" spans="1:6">
      <c r="A518" s="171" t="s">
        <v>269</v>
      </c>
      <c r="B518" s="171" t="s">
        <v>1105</v>
      </c>
      <c r="C518" s="172" t="s">
        <v>269</v>
      </c>
      <c r="D518" s="173" t="s">
        <v>1106</v>
      </c>
      <c r="E518" s="174">
        <v>0</v>
      </c>
      <c r="F518" s="211" t="s">
        <v>1107</v>
      </c>
    </row>
    <row r="519" spans="1:6">
      <c r="A519" s="171" t="s">
        <v>270</v>
      </c>
      <c r="B519" s="171" t="s">
        <v>1105</v>
      </c>
      <c r="C519" s="172" t="s">
        <v>270</v>
      </c>
      <c r="D519" s="173" t="s">
        <v>1106</v>
      </c>
      <c r="E519" s="174">
        <v>0</v>
      </c>
      <c r="F519" s="211" t="s">
        <v>1108</v>
      </c>
    </row>
    <row r="520" spans="1:6">
      <c r="A520" s="171" t="s">
        <v>271</v>
      </c>
      <c r="B520" s="171" t="s">
        <v>1105</v>
      </c>
      <c r="C520" s="172" t="s">
        <v>271</v>
      </c>
      <c r="D520" s="173" t="s">
        <v>1106</v>
      </c>
      <c r="E520" s="174">
        <v>0</v>
      </c>
      <c r="F520" s="211" t="s">
        <v>1109</v>
      </c>
    </row>
    <row r="539" spans="1:4" ht="15">
      <c r="A539" s="326" t="s">
        <v>0</v>
      </c>
      <c r="B539" s="327"/>
      <c r="C539" s="327"/>
      <c r="D539" s="327"/>
    </row>
    <row r="540" spans="1:4" ht="15">
      <c r="A540" s="329" t="s">
        <v>192</v>
      </c>
      <c r="B540" s="327" t="s">
        <v>484</v>
      </c>
      <c r="C540" s="327"/>
      <c r="D540" s="327"/>
    </row>
    <row r="541" spans="1:4" ht="15">
      <c r="A541" s="329" t="s">
        <v>183</v>
      </c>
      <c r="B541" s="327" t="s">
        <v>489</v>
      </c>
      <c r="C541" s="327"/>
      <c r="D541" s="327"/>
    </row>
    <row r="542" spans="1:4" ht="15">
      <c r="A542" s="329" t="s">
        <v>207</v>
      </c>
      <c r="B542" s="327" t="s">
        <v>511</v>
      </c>
      <c r="C542" s="327"/>
      <c r="D542" s="327"/>
    </row>
    <row r="543" spans="1:4" ht="15">
      <c r="A543" s="329" t="s">
        <v>269</v>
      </c>
      <c r="B543" s="327" t="s">
        <v>1105</v>
      </c>
      <c r="C543" s="327"/>
      <c r="D543" s="327"/>
    </row>
    <row r="544" spans="1:4" ht="15">
      <c r="A544" s="329" t="s">
        <v>270</v>
      </c>
      <c r="B544" s="327" t="s">
        <v>1105</v>
      </c>
      <c r="C544" s="327"/>
      <c r="D544" s="327"/>
    </row>
    <row r="545" spans="1:4" ht="15">
      <c r="A545" s="329" t="s">
        <v>521</v>
      </c>
      <c r="B545" s="327" t="s">
        <v>522</v>
      </c>
      <c r="C545" s="327"/>
      <c r="D545" s="327"/>
    </row>
    <row r="546" spans="1:4" ht="15">
      <c r="A546" s="329" t="s">
        <v>276</v>
      </c>
      <c r="B546" s="327" t="s">
        <v>529</v>
      </c>
      <c r="C546" s="327"/>
      <c r="D546" s="327"/>
    </row>
    <row r="547" spans="1:4" ht="15">
      <c r="A547" s="329" t="s">
        <v>264</v>
      </c>
      <c r="B547" s="327" t="s">
        <v>540</v>
      </c>
      <c r="C547" s="327"/>
      <c r="D547" s="327"/>
    </row>
    <row r="548" spans="1:4" ht="15">
      <c r="A548" s="329" t="s">
        <v>630</v>
      </c>
      <c r="B548" s="327" t="s">
        <v>631</v>
      </c>
      <c r="C548" s="327"/>
      <c r="D548" s="327"/>
    </row>
    <row r="549" spans="1:4" ht="15">
      <c r="A549" s="329" t="s">
        <v>452</v>
      </c>
      <c r="B549" s="327" t="s">
        <v>638</v>
      </c>
      <c r="C549" s="327"/>
      <c r="D549" s="327"/>
    </row>
    <row r="550" spans="1:4" ht="15">
      <c r="A550" s="329" t="s">
        <v>642</v>
      </c>
      <c r="B550" s="327" t="s">
        <v>643</v>
      </c>
      <c r="C550" s="327"/>
      <c r="D550" s="327"/>
    </row>
    <row r="551" spans="1:4" ht="15">
      <c r="A551" s="329" t="s">
        <v>236</v>
      </c>
      <c r="B551" s="327" t="s">
        <v>648</v>
      </c>
      <c r="C551" s="327"/>
      <c r="D551" s="327"/>
    </row>
    <row r="552" spans="1:4" ht="15">
      <c r="A552" s="329" t="s">
        <v>223</v>
      </c>
      <c r="B552" s="327" t="s">
        <v>660</v>
      </c>
      <c r="C552" s="327"/>
      <c r="D552" s="327"/>
    </row>
    <row r="553" spans="1:4" ht="15">
      <c r="A553" s="329" t="s">
        <v>128</v>
      </c>
      <c r="B553" s="327" t="s">
        <v>693</v>
      </c>
      <c r="C553" s="327"/>
      <c r="D553" s="327"/>
    </row>
    <row r="554" spans="1:4" ht="15">
      <c r="A554" s="329" t="s">
        <v>204</v>
      </c>
      <c r="B554" s="327" t="s">
        <v>696</v>
      </c>
      <c r="C554" s="327"/>
      <c r="D554" s="327"/>
    </row>
    <row r="555" spans="1:4" ht="15">
      <c r="A555" s="329" t="s">
        <v>158</v>
      </c>
      <c r="B555" s="327" t="s">
        <v>706</v>
      </c>
      <c r="C555" s="327"/>
      <c r="D555" s="327"/>
    </row>
    <row r="556" spans="1:4" ht="15">
      <c r="A556" s="329" t="s">
        <v>710</v>
      </c>
      <c r="B556" s="327" t="s">
        <v>706</v>
      </c>
      <c r="C556" s="327"/>
      <c r="D556" s="327"/>
    </row>
    <row r="557" spans="1:4" ht="15">
      <c r="A557" s="329" t="s">
        <v>157</v>
      </c>
      <c r="B557" s="327" t="s">
        <v>706</v>
      </c>
      <c r="C557" s="327"/>
    </row>
    <row r="558" spans="1:4" ht="15">
      <c r="A558" s="329" t="s">
        <v>717</v>
      </c>
      <c r="B558" s="327" t="s">
        <v>706</v>
      </c>
      <c r="C558" s="327"/>
    </row>
    <row r="559" spans="1:4" ht="15">
      <c r="A559" s="329" t="s">
        <v>726</v>
      </c>
      <c r="B559" s="327" t="s">
        <v>706</v>
      </c>
      <c r="C559" s="327"/>
    </row>
    <row r="560" spans="1:4" ht="15">
      <c r="A560" s="329" t="s">
        <v>247</v>
      </c>
      <c r="B560" s="327" t="s">
        <v>731</v>
      </c>
      <c r="C560" s="327"/>
    </row>
    <row r="561" spans="1:3" ht="15">
      <c r="A561" s="329" t="s">
        <v>748</v>
      </c>
      <c r="B561" s="327" t="s">
        <v>749</v>
      </c>
      <c r="C561" s="327"/>
    </row>
    <row r="562" spans="1:3" ht="15">
      <c r="A562" s="329" t="s">
        <v>257</v>
      </c>
      <c r="B562" s="327" t="s">
        <v>753</v>
      </c>
      <c r="C562" s="327"/>
    </row>
    <row r="563" spans="1:3" ht="15">
      <c r="A563" s="329" t="s">
        <v>149</v>
      </c>
      <c r="B563" s="327" t="s">
        <v>780</v>
      </c>
      <c r="C563" s="327"/>
    </row>
    <row r="564" spans="1:3" ht="15">
      <c r="A564" s="329" t="s">
        <v>279</v>
      </c>
      <c r="B564" s="327" t="s">
        <v>783</v>
      </c>
      <c r="C564" s="327"/>
    </row>
    <row r="565" spans="1:3" ht="15">
      <c r="A565" s="329" t="s">
        <v>271</v>
      </c>
      <c r="B565" s="327" t="s">
        <v>1105</v>
      </c>
      <c r="C565" s="327"/>
    </row>
    <row r="566" spans="1:3" ht="15">
      <c r="A566" s="329" t="s">
        <v>132</v>
      </c>
      <c r="B566" s="327" t="s">
        <v>789</v>
      </c>
      <c r="C566" s="327"/>
    </row>
    <row r="567" spans="1:3" ht="15">
      <c r="A567" s="329" t="s">
        <v>792</v>
      </c>
      <c r="B567" s="327" t="s">
        <v>793</v>
      </c>
      <c r="C567" s="327"/>
    </row>
    <row r="568" spans="1:3" ht="15">
      <c r="A568" s="329" t="s">
        <v>196</v>
      </c>
      <c r="B568" s="327" t="s">
        <v>797</v>
      </c>
      <c r="C568" s="327"/>
    </row>
    <row r="569" spans="1:3" ht="15">
      <c r="A569" s="329" t="s">
        <v>210</v>
      </c>
      <c r="B569" s="327" t="s">
        <v>801</v>
      </c>
      <c r="C569" s="327"/>
    </row>
    <row r="570" spans="1:3" ht="15">
      <c r="A570" s="329" t="s">
        <v>217</v>
      </c>
      <c r="B570" s="327" t="s">
        <v>805</v>
      </c>
      <c r="C570" s="327"/>
    </row>
    <row r="571" spans="1:3" ht="15">
      <c r="A571" s="329" t="s">
        <v>383</v>
      </c>
      <c r="B571" s="327" t="s">
        <v>810</v>
      </c>
      <c r="C571" s="327"/>
    </row>
    <row r="572" spans="1:3" ht="15">
      <c r="A572" s="329" t="s">
        <v>216</v>
      </c>
      <c r="B572" s="327" t="s">
        <v>839</v>
      </c>
      <c r="C572" s="327"/>
    </row>
    <row r="573" spans="1:3" ht="15">
      <c r="A573" s="329" t="s">
        <v>251</v>
      </c>
      <c r="B573" s="327" t="s">
        <v>846</v>
      </c>
      <c r="C573" s="327"/>
    </row>
    <row r="574" spans="1:3" ht="15">
      <c r="A574" s="329" t="s">
        <v>200</v>
      </c>
      <c r="B574" s="327" t="s">
        <v>870</v>
      </c>
      <c r="C574" s="327"/>
    </row>
    <row r="575" spans="1:3" ht="15">
      <c r="A575" s="329" t="s">
        <v>219</v>
      </c>
      <c r="B575" s="327" t="s">
        <v>892</v>
      </c>
      <c r="C575" s="327"/>
    </row>
    <row r="576" spans="1:3" ht="15">
      <c r="A576" s="329" t="s">
        <v>895</v>
      </c>
      <c r="B576" s="327" t="s">
        <v>896</v>
      </c>
      <c r="C576" s="327"/>
    </row>
    <row r="577" spans="1:3" ht="15">
      <c r="A577" s="329" t="s">
        <v>127</v>
      </c>
      <c r="B577" s="327" t="s">
        <v>899</v>
      </c>
      <c r="C577" s="327"/>
    </row>
    <row r="578" spans="1:3" ht="15">
      <c r="A578" s="329" t="s">
        <v>903</v>
      </c>
      <c r="B578" s="327" t="s">
        <v>904</v>
      </c>
      <c r="C578" s="327"/>
    </row>
    <row r="579" spans="1:3" ht="15">
      <c r="A579" s="329" t="s">
        <v>908</v>
      </c>
      <c r="B579" s="327" t="s">
        <v>909</v>
      </c>
      <c r="C579" s="327"/>
    </row>
    <row r="580" spans="1:3" ht="15">
      <c r="A580" s="329" t="s">
        <v>913</v>
      </c>
      <c r="B580" s="327" t="s">
        <v>914</v>
      </c>
      <c r="C580" s="327"/>
    </row>
    <row r="581" spans="1:3" ht="15">
      <c r="A581" s="329" t="s">
        <v>929</v>
      </c>
      <c r="B581" s="327" t="s">
        <v>930</v>
      </c>
      <c r="C581" s="327"/>
    </row>
    <row r="582" spans="1:3" ht="15">
      <c r="A582" s="329" t="s">
        <v>1058</v>
      </c>
      <c r="B582" s="327" t="s">
        <v>1059</v>
      </c>
      <c r="C582" s="327"/>
    </row>
    <row r="583" spans="1:3" ht="15">
      <c r="A583" s="329" t="s">
        <v>129</v>
      </c>
      <c r="B583" s="327" t="s">
        <v>1100</v>
      </c>
      <c r="C583" s="327"/>
    </row>
    <row r="584" spans="1:3" ht="15">
      <c r="A584" s="329"/>
      <c r="B584" s="327"/>
      <c r="C584" s="327"/>
    </row>
    <row r="585" spans="1:3" ht="15">
      <c r="B585" s="327"/>
    </row>
    <row r="586" spans="1:3" ht="15">
      <c r="B586" s="327"/>
    </row>
    <row r="587" spans="1:3" ht="15">
      <c r="B587" s="327"/>
    </row>
    <row r="588" spans="1:3" ht="15">
      <c r="B588" s="327"/>
    </row>
    <row r="589" spans="1:3" ht="15">
      <c r="B589" s="327"/>
    </row>
    <row r="590" spans="1:3" ht="15">
      <c r="B590" s="327"/>
    </row>
    <row r="591" spans="1:3" ht="15">
      <c r="B591" s="327"/>
    </row>
    <row r="592" spans="1:3" ht="15">
      <c r="B592" s="327"/>
    </row>
    <row r="593" spans="2:2" ht="15">
      <c r="B593" s="327"/>
    </row>
    <row r="594" spans="2:2" ht="15">
      <c r="B594" s="327"/>
    </row>
    <row r="595" spans="2:2" ht="15">
      <c r="B595" s="327"/>
    </row>
    <row r="596" spans="2:2" ht="15">
      <c r="B596" s="327"/>
    </row>
    <row r="597" spans="2:2" ht="15">
      <c r="B597" s="327"/>
    </row>
    <row r="598" spans="2:2" ht="15">
      <c r="B598" s="327"/>
    </row>
    <row r="599" spans="2:2" ht="15">
      <c r="B599" s="327"/>
    </row>
    <row r="600" spans="2:2" ht="15">
      <c r="B600" s="327"/>
    </row>
    <row r="601" spans="2:2" ht="15">
      <c r="B601" s="327"/>
    </row>
    <row r="602" spans="2:2" ht="15">
      <c r="B602" s="327"/>
    </row>
    <row r="603" spans="2:2" ht="15">
      <c r="B603" s="327"/>
    </row>
    <row r="604" spans="2:2" ht="15">
      <c r="B604" s="327"/>
    </row>
    <row r="605" spans="2:2" ht="15">
      <c r="B605" s="327"/>
    </row>
    <row r="606" spans="2:2" ht="15">
      <c r="B606" s="327"/>
    </row>
    <row r="607" spans="2:2" ht="15">
      <c r="B607" s="327"/>
    </row>
    <row r="608" spans="2:2" ht="15">
      <c r="B608" s="327"/>
    </row>
    <row r="609" spans="2:2" ht="15">
      <c r="B609" s="327"/>
    </row>
    <row r="610" spans="2:2" ht="15">
      <c r="B610" s="327"/>
    </row>
    <row r="611" spans="2:2" ht="15">
      <c r="B611" s="327"/>
    </row>
    <row r="612" spans="2:2" ht="15">
      <c r="B612" s="327"/>
    </row>
    <row r="613" spans="2:2" ht="15">
      <c r="B613" s="327"/>
    </row>
    <row r="614" spans="2:2" ht="15">
      <c r="B614" s="327"/>
    </row>
    <row r="615" spans="2:2" ht="15">
      <c r="B615" s="327"/>
    </row>
    <row r="616" spans="2:2" ht="15">
      <c r="B616" s="327"/>
    </row>
    <row r="617" spans="2:2" ht="15">
      <c r="B617" s="327"/>
    </row>
    <row r="618" spans="2:2" ht="15">
      <c r="B618" s="327"/>
    </row>
    <row r="619" spans="2:2" ht="15">
      <c r="B619" s="327"/>
    </row>
    <row r="620" spans="2:2" ht="15">
      <c r="B620" s="327"/>
    </row>
    <row r="621" spans="2:2" ht="15">
      <c r="B621" s="327"/>
    </row>
    <row r="622" spans="2:2" ht="15">
      <c r="B622" s="327"/>
    </row>
    <row r="623" spans="2:2" ht="15">
      <c r="B623" s="327"/>
    </row>
    <row r="624" spans="2:2" ht="15">
      <c r="B624" s="327"/>
    </row>
    <row r="625" spans="2:2" ht="15">
      <c r="B625" s="327"/>
    </row>
    <row r="626" spans="2:2" ht="15">
      <c r="B626" s="327"/>
    </row>
    <row r="627" spans="2:2" ht="15">
      <c r="B627" s="327"/>
    </row>
    <row r="628" spans="2:2" ht="15">
      <c r="B628" s="327"/>
    </row>
  </sheetData>
  <autoFilter ref="A1:E517">
    <sortState ref="A2:E623">
      <sortCondition ref="A1:A623"/>
    </sortState>
  </autoFilter>
  <conditionalFormatting sqref="C513 C135 C449:C45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449 D13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41</vt:i4>
      </vt:variant>
    </vt:vector>
  </HeadingPairs>
  <TitlesOfParts>
    <vt:vector size="48" baseType="lpstr">
      <vt:lpstr>PPNE1</vt:lpstr>
      <vt:lpstr>PPNE2</vt:lpstr>
      <vt:lpstr>PPNE2.1</vt:lpstr>
      <vt:lpstr>PPNE3</vt:lpstr>
      <vt:lpstr>PPNE4</vt:lpstr>
      <vt:lpstr>PPNE5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ndelorbe</cp:lastModifiedBy>
  <cp:lastPrinted>2015-09-08T20:00:53Z</cp:lastPrinted>
  <dcterms:created xsi:type="dcterms:W3CDTF">2007-07-31T17:41:49Z</dcterms:created>
  <dcterms:modified xsi:type="dcterms:W3CDTF">2020-07-28T16:34:48Z</dcterms:modified>
</cp:coreProperties>
</file>