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AppData\Roaming\Microsoft\Windows\Network Shortcuts\"/>
    </mc:Choice>
  </mc:AlternateContent>
  <bookViews>
    <workbookView xWindow="0" yWindow="0" windowWidth="19200" windowHeight="11595" tabRatio="583"/>
  </bookViews>
  <sheets>
    <sheet name="MARZO 2024" sheetId="44" r:id="rId1"/>
  </sheets>
  <definedNames>
    <definedName name="_xlnm._FilterDatabase" localSheetId="0" hidden="1">'MARZO 2024'!$A$1:$AP$757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30" i="44" l="1"/>
  <c r="AO130" i="44" s="1"/>
  <c r="AP130" i="44" s="1"/>
  <c r="AN156" i="44" l="1"/>
  <c r="AO156" i="44" s="1"/>
  <c r="AP156" i="44" s="1"/>
  <c r="AN669" i="44" l="1"/>
  <c r="AO669" i="44" s="1"/>
  <c r="AN671" i="44"/>
  <c r="AO671" i="44" s="1"/>
  <c r="AP671" i="44" s="1"/>
  <c r="AN670" i="44"/>
  <c r="AO670" i="44" s="1"/>
  <c r="AP670" i="44" s="1"/>
  <c r="AN642" i="44" l="1"/>
  <c r="AO642" i="44" s="1"/>
  <c r="AP642" i="44" s="1"/>
  <c r="AN56" i="44"/>
  <c r="AO56" i="44" s="1"/>
  <c r="AP56" i="44" s="1"/>
  <c r="AN55" i="44"/>
  <c r="AO55" i="44" s="1"/>
  <c r="AP55" i="44" s="1"/>
  <c r="AN440" i="44"/>
  <c r="AN756" i="44"/>
  <c r="AO756" i="44" s="1"/>
  <c r="AP756" i="44" s="1"/>
  <c r="AN755" i="44"/>
  <c r="AO755" i="44" s="1"/>
  <c r="AP755" i="44" s="1"/>
  <c r="AN754" i="44"/>
  <c r="AO754" i="44" s="1"/>
  <c r="AP754" i="44" s="1"/>
  <c r="AN753" i="44"/>
  <c r="AO753" i="44" s="1"/>
  <c r="AP753" i="44" s="1"/>
  <c r="AN752" i="44"/>
  <c r="AO752" i="44" s="1"/>
  <c r="AP752" i="44" s="1"/>
  <c r="AN251" i="44"/>
  <c r="AO251" i="44" s="1"/>
  <c r="AP251" i="44" s="1"/>
  <c r="AN745" i="44"/>
  <c r="AO745" i="44" s="1"/>
  <c r="AP745" i="44" s="1"/>
  <c r="AN746" i="44"/>
  <c r="AO746" i="44" s="1"/>
  <c r="AP746" i="44" s="1"/>
  <c r="AN747" i="44"/>
  <c r="AO747" i="44" s="1"/>
  <c r="AP747" i="44" s="1"/>
  <c r="AN748" i="44"/>
  <c r="AO748" i="44" s="1"/>
  <c r="AP748" i="44" s="1"/>
  <c r="AN749" i="44"/>
  <c r="AO749" i="44" s="1"/>
  <c r="AP749" i="44" s="1"/>
  <c r="AN750" i="44"/>
  <c r="AO750" i="44" s="1"/>
  <c r="AP750" i="44" s="1"/>
  <c r="AN744" i="44"/>
  <c r="AO744" i="44" s="1"/>
  <c r="AP744" i="44" s="1"/>
  <c r="AN743" i="44"/>
  <c r="AO743" i="44" s="1"/>
  <c r="AP743" i="44" s="1"/>
  <c r="AN742" i="44"/>
  <c r="AO742" i="44" s="1"/>
  <c r="AP742" i="44" s="1"/>
  <c r="AN741" i="44"/>
  <c r="AO741" i="44" s="1"/>
  <c r="AP741" i="44" s="1"/>
  <c r="AN740" i="44"/>
  <c r="AO740" i="44" s="1"/>
  <c r="AP740" i="44" s="1"/>
  <c r="AN739" i="44"/>
  <c r="AO739" i="44" s="1"/>
  <c r="AP739" i="44" s="1"/>
  <c r="AN738" i="44"/>
  <c r="AO738" i="44" s="1"/>
  <c r="AP738" i="44" s="1"/>
  <c r="AN737" i="44"/>
  <c r="AO737" i="44" s="1"/>
  <c r="AP737" i="44" s="1"/>
  <c r="AN736" i="44"/>
  <c r="AO736" i="44" s="1"/>
  <c r="AP736" i="44" s="1"/>
  <c r="AP735" i="44"/>
  <c r="AN735" i="44"/>
  <c r="AN734" i="44"/>
  <c r="AO734" i="44" s="1"/>
  <c r="AP734" i="44" s="1"/>
  <c r="AN733" i="44"/>
  <c r="AO733" i="44" s="1"/>
  <c r="AP733" i="44" s="1"/>
  <c r="AN732" i="44"/>
  <c r="AO732" i="44" s="1"/>
  <c r="AP732" i="44" s="1"/>
  <c r="AN731" i="44"/>
  <c r="AO731" i="44" s="1"/>
  <c r="AP731" i="44" s="1"/>
  <c r="AN730" i="44"/>
  <c r="AO730" i="44" s="1"/>
  <c r="AP730" i="44" s="1"/>
  <c r="AN729" i="44"/>
  <c r="AO729" i="44" s="1"/>
  <c r="AP729" i="44" s="1"/>
  <c r="AN728" i="44"/>
  <c r="AO728" i="44" s="1"/>
  <c r="AP728" i="44" s="1"/>
  <c r="AN727" i="44"/>
  <c r="AO727" i="44" s="1"/>
  <c r="AP727" i="44" s="1"/>
  <c r="AN726" i="44"/>
  <c r="AO726" i="44" s="1"/>
  <c r="AP726" i="44" s="1"/>
  <c r="AN725" i="44"/>
  <c r="AO725" i="44" s="1"/>
  <c r="AP725" i="44" s="1"/>
  <c r="AN724" i="44"/>
  <c r="AO724" i="44" s="1"/>
  <c r="AP724" i="44" s="1"/>
  <c r="AN723" i="44"/>
  <c r="AO723" i="44" s="1"/>
  <c r="AP723" i="44" s="1"/>
  <c r="AN722" i="44"/>
  <c r="AO722" i="44" s="1"/>
  <c r="AP722" i="44" s="1"/>
  <c r="AN721" i="44"/>
  <c r="AO721" i="44" s="1"/>
  <c r="AP721" i="44" s="1"/>
  <c r="AN720" i="44"/>
  <c r="AO720" i="44" s="1"/>
  <c r="AP720" i="44" s="1"/>
  <c r="AN719" i="44"/>
  <c r="AO719" i="44" s="1"/>
  <c r="AP719" i="44" s="1"/>
  <c r="AN718" i="44"/>
  <c r="AO718" i="44" s="1"/>
  <c r="AP718" i="44" s="1"/>
  <c r="AN717" i="44"/>
  <c r="AO717" i="44" s="1"/>
  <c r="AP717" i="44" s="1"/>
  <c r="AN716" i="44"/>
  <c r="AO716" i="44" s="1"/>
  <c r="AP716" i="44" s="1"/>
  <c r="AN715" i="44"/>
  <c r="AO715" i="44" s="1"/>
  <c r="AP715" i="44" s="1"/>
  <c r="AN714" i="44"/>
  <c r="AO714" i="44" s="1"/>
  <c r="AP714" i="44" s="1"/>
  <c r="AN713" i="44"/>
  <c r="AO713" i="44" s="1"/>
  <c r="AP713" i="44" s="1"/>
  <c r="AN712" i="44"/>
  <c r="AO712" i="44" s="1"/>
  <c r="AP712" i="44" s="1"/>
  <c r="AN711" i="44"/>
  <c r="AO711" i="44" s="1"/>
  <c r="AP711" i="44" s="1"/>
  <c r="AN710" i="44"/>
  <c r="AO710" i="44" s="1"/>
  <c r="AP710" i="44" s="1"/>
  <c r="AN709" i="44"/>
  <c r="AO709" i="44" s="1"/>
  <c r="AP709" i="44" s="1"/>
  <c r="AN708" i="44"/>
  <c r="AO708" i="44" s="1"/>
  <c r="AP708" i="44" s="1"/>
  <c r="AN707" i="44"/>
  <c r="AO707" i="44" s="1"/>
  <c r="AP707" i="44" s="1"/>
  <c r="AN706" i="44"/>
  <c r="AO706" i="44" s="1"/>
  <c r="AP706" i="44" s="1"/>
  <c r="AN705" i="44"/>
  <c r="AO705" i="44" s="1"/>
  <c r="AP705" i="44" s="1"/>
  <c r="AN704" i="44"/>
  <c r="AO704" i="44" s="1"/>
  <c r="AP704" i="44" s="1"/>
  <c r="AN703" i="44"/>
  <c r="AO703" i="44" s="1"/>
  <c r="AP703" i="44" s="1"/>
  <c r="AN702" i="44"/>
  <c r="AO702" i="44" s="1"/>
  <c r="AP702" i="44" s="1"/>
  <c r="AN701" i="44"/>
  <c r="AO701" i="44" s="1"/>
  <c r="AP701" i="44" s="1"/>
  <c r="AN700" i="44"/>
  <c r="AO700" i="44" s="1"/>
  <c r="AP700" i="44" s="1"/>
  <c r="AN699" i="44"/>
  <c r="AO699" i="44" s="1"/>
  <c r="AP699" i="44" s="1"/>
  <c r="AP698" i="44"/>
  <c r="AN698" i="44"/>
  <c r="AN697" i="44"/>
  <c r="AO697" i="44" s="1"/>
  <c r="AP697" i="44" s="1"/>
  <c r="AN696" i="44"/>
  <c r="AO696" i="44" s="1"/>
  <c r="AP696" i="44" s="1"/>
  <c r="AN695" i="44"/>
  <c r="AO695" i="44" s="1"/>
  <c r="AP695" i="44" s="1"/>
  <c r="AP694" i="44"/>
  <c r="AN694" i="44"/>
  <c r="AP693" i="44"/>
  <c r="AN693" i="44"/>
  <c r="AN692" i="44"/>
  <c r="AO692" i="44" s="1"/>
  <c r="AP692" i="44" s="1"/>
  <c r="AN691" i="44"/>
  <c r="AO691" i="44" s="1"/>
  <c r="AP691" i="44" s="1"/>
  <c r="AN690" i="44"/>
  <c r="AO690" i="44" s="1"/>
  <c r="AP690" i="44" s="1"/>
  <c r="AN689" i="44"/>
  <c r="AO689" i="44" s="1"/>
  <c r="AP689" i="44" s="1"/>
  <c r="AN688" i="44"/>
  <c r="AO688" i="44" s="1"/>
  <c r="AP688" i="44" s="1"/>
  <c r="AN687" i="44"/>
  <c r="AO687" i="44" s="1"/>
  <c r="AP687" i="44" s="1"/>
  <c r="AN686" i="44"/>
  <c r="AO686" i="44" s="1"/>
  <c r="AP686" i="44" s="1"/>
  <c r="AN685" i="44"/>
  <c r="AO685" i="44" s="1"/>
  <c r="AP685" i="44" s="1"/>
  <c r="AN684" i="44"/>
  <c r="AO684" i="44" s="1"/>
  <c r="AP684" i="44" s="1"/>
  <c r="AN683" i="44"/>
  <c r="AO683" i="44" s="1"/>
  <c r="AP683" i="44" s="1"/>
  <c r="AN682" i="44"/>
  <c r="AO682" i="44" s="1"/>
  <c r="AP682" i="44" s="1"/>
  <c r="AP681" i="44"/>
  <c r="AN681" i="44"/>
  <c r="AP680" i="44"/>
  <c r="AN680" i="44"/>
  <c r="AP679" i="44"/>
  <c r="AN679" i="44"/>
  <c r="AN678" i="44"/>
  <c r="AO678" i="44" s="1"/>
  <c r="AP678" i="44" s="1"/>
  <c r="AN677" i="44"/>
  <c r="AO677" i="44" s="1"/>
  <c r="AP677" i="44" s="1"/>
  <c r="AN676" i="44"/>
  <c r="AO676" i="44" s="1"/>
  <c r="AP676" i="44" s="1"/>
  <c r="AN675" i="44"/>
  <c r="AO675" i="44" s="1"/>
  <c r="AP675" i="44" s="1"/>
  <c r="AN674" i="44"/>
  <c r="AO674" i="44" s="1"/>
  <c r="AP674" i="44" s="1"/>
  <c r="AN673" i="44"/>
  <c r="AO673" i="44" s="1"/>
  <c r="AP673" i="44" s="1"/>
  <c r="AN672" i="44"/>
  <c r="AO672" i="44" s="1"/>
  <c r="AP672" i="44" s="1"/>
  <c r="AP669" i="44"/>
  <c r="AN668" i="44"/>
  <c r="AO668" i="44" s="1"/>
  <c r="AP668" i="44" s="1"/>
  <c r="AN667" i="44"/>
  <c r="AO667" i="44" s="1"/>
  <c r="AP667" i="44" s="1"/>
  <c r="AN666" i="44"/>
  <c r="AO666" i="44" s="1"/>
  <c r="AP666" i="44" s="1"/>
  <c r="AN665" i="44"/>
  <c r="AO665" i="44" s="1"/>
  <c r="AP665" i="44" s="1"/>
  <c r="AN664" i="44"/>
  <c r="AO664" i="44" s="1"/>
  <c r="AP664" i="44" s="1"/>
  <c r="AN663" i="44"/>
  <c r="AO663" i="44" s="1"/>
  <c r="AP663" i="44" s="1"/>
  <c r="AN662" i="44"/>
  <c r="AO662" i="44" s="1"/>
  <c r="AP662" i="44" s="1"/>
  <c r="AN661" i="44"/>
  <c r="AO661" i="44" s="1"/>
  <c r="AP661" i="44" s="1"/>
  <c r="AN660" i="44"/>
  <c r="AO660" i="44" s="1"/>
  <c r="AP660" i="44" s="1"/>
  <c r="AN659" i="44"/>
  <c r="AO659" i="44" s="1"/>
  <c r="AP659" i="44" s="1"/>
  <c r="AN658" i="44"/>
  <c r="AO658" i="44" s="1"/>
  <c r="AP658" i="44" s="1"/>
  <c r="AN657" i="44"/>
  <c r="AO657" i="44" s="1"/>
  <c r="AP657" i="44" s="1"/>
  <c r="AN656" i="44"/>
  <c r="AO656" i="44" s="1"/>
  <c r="AP656" i="44" s="1"/>
  <c r="AN655" i="44"/>
  <c r="AO655" i="44" s="1"/>
  <c r="AP655" i="44" s="1"/>
  <c r="AN654" i="44"/>
  <c r="AO654" i="44" s="1"/>
  <c r="AP654" i="44" s="1"/>
  <c r="AN653" i="44"/>
  <c r="AO653" i="44" s="1"/>
  <c r="AP653" i="44" s="1"/>
  <c r="AN652" i="44"/>
  <c r="AO652" i="44" s="1"/>
  <c r="AP652" i="44" s="1"/>
  <c r="AN651" i="44"/>
  <c r="AO651" i="44" s="1"/>
  <c r="AP651" i="44" s="1"/>
  <c r="AN650" i="44"/>
  <c r="AO650" i="44" s="1"/>
  <c r="AP650" i="44" s="1"/>
  <c r="AN649" i="44"/>
  <c r="AO649" i="44" s="1"/>
  <c r="AP649" i="44" s="1"/>
  <c r="AN648" i="44"/>
  <c r="AO648" i="44" s="1"/>
  <c r="AP648" i="44" s="1"/>
  <c r="AN647" i="44"/>
  <c r="AO647" i="44" s="1"/>
  <c r="AP647" i="44" s="1"/>
  <c r="AN646" i="44"/>
  <c r="AO646" i="44" s="1"/>
  <c r="AP646" i="44" s="1"/>
  <c r="AN645" i="44"/>
  <c r="AO645" i="44" s="1"/>
  <c r="AP645" i="44" s="1"/>
  <c r="AN644" i="44"/>
  <c r="AO644" i="44" s="1"/>
  <c r="AP644" i="44" s="1"/>
  <c r="AN643" i="44"/>
  <c r="AO643" i="44" s="1"/>
  <c r="AP643" i="44" s="1"/>
  <c r="AN641" i="44"/>
  <c r="AO641" i="44" s="1"/>
  <c r="AP641" i="44" s="1"/>
  <c r="AN640" i="44"/>
  <c r="AO640" i="44" s="1"/>
  <c r="AP640" i="44" s="1"/>
  <c r="AN639" i="44"/>
  <c r="AO639" i="44" s="1"/>
  <c r="AP639" i="44" s="1"/>
  <c r="AN638" i="44"/>
  <c r="AO638" i="44" s="1"/>
  <c r="AP638" i="44" s="1"/>
  <c r="AN637" i="44"/>
  <c r="AO637" i="44" s="1"/>
  <c r="AP637" i="44" s="1"/>
  <c r="AN636" i="44"/>
  <c r="AO636" i="44" s="1"/>
  <c r="AP636" i="44" s="1"/>
  <c r="AN635" i="44"/>
  <c r="AO635" i="44" s="1"/>
  <c r="AP635" i="44" s="1"/>
  <c r="AP634" i="44"/>
  <c r="AN634" i="44"/>
  <c r="AN633" i="44"/>
  <c r="AO633" i="44" s="1"/>
  <c r="AP633" i="44" s="1"/>
  <c r="AN632" i="44"/>
  <c r="AO632" i="44" s="1"/>
  <c r="AP632" i="44" s="1"/>
  <c r="AN631" i="44"/>
  <c r="AO631" i="44" s="1"/>
  <c r="AP631" i="44" s="1"/>
  <c r="AN630" i="44"/>
  <c r="AO630" i="44" s="1"/>
  <c r="AP630" i="44" s="1"/>
  <c r="AN629" i="44"/>
  <c r="AO629" i="44" s="1"/>
  <c r="AP629" i="44" s="1"/>
  <c r="AN628" i="44"/>
  <c r="AO628" i="44" s="1"/>
  <c r="AP628" i="44" s="1"/>
  <c r="AN627" i="44"/>
  <c r="AO627" i="44" s="1"/>
  <c r="AP627" i="44" s="1"/>
  <c r="AN626" i="44"/>
  <c r="AO626" i="44" s="1"/>
  <c r="AP626" i="44" s="1"/>
  <c r="AN625" i="44"/>
  <c r="AO625" i="44" s="1"/>
  <c r="AP625" i="44" s="1"/>
  <c r="AN624" i="44"/>
  <c r="AO624" i="44" s="1"/>
  <c r="AP624" i="44" s="1"/>
  <c r="AN623" i="44"/>
  <c r="AO623" i="44" s="1"/>
  <c r="AP623" i="44" s="1"/>
  <c r="AN622" i="44"/>
  <c r="AO622" i="44" s="1"/>
  <c r="AP622" i="44" s="1"/>
  <c r="AN621" i="44"/>
  <c r="AO621" i="44" s="1"/>
  <c r="AP621" i="44" s="1"/>
  <c r="AO620" i="44"/>
  <c r="AN620" i="44" s="1"/>
  <c r="AN619" i="44"/>
  <c r="AO619" i="44" s="1"/>
  <c r="AP619" i="44" s="1"/>
  <c r="AN618" i="44"/>
  <c r="AO618" i="44" s="1"/>
  <c r="AP618" i="44" s="1"/>
  <c r="AN617" i="44"/>
  <c r="AO617" i="44" s="1"/>
  <c r="AP617" i="44" s="1"/>
  <c r="AN616" i="44"/>
  <c r="AO616" i="44" s="1"/>
  <c r="AP616" i="44" s="1"/>
  <c r="AN615" i="44"/>
  <c r="AO615" i="44" s="1"/>
  <c r="AP615" i="44" s="1"/>
  <c r="AN614" i="44"/>
  <c r="AO614" i="44" s="1"/>
  <c r="AP614" i="44" s="1"/>
  <c r="AN613" i="44"/>
  <c r="AO613" i="44" s="1"/>
  <c r="AP613" i="44" s="1"/>
  <c r="AN612" i="44"/>
  <c r="AO612" i="44" s="1"/>
  <c r="AP612" i="44" s="1"/>
  <c r="AN611" i="44"/>
  <c r="AO611" i="44" s="1"/>
  <c r="AP611" i="44" s="1"/>
  <c r="AN610" i="44"/>
  <c r="AO610" i="44" s="1"/>
  <c r="AP610" i="44" s="1"/>
  <c r="AN609" i="44"/>
  <c r="AO609" i="44" s="1"/>
  <c r="AP609" i="44" s="1"/>
  <c r="AN608" i="44"/>
  <c r="AO608" i="44" s="1"/>
  <c r="AP608" i="44" s="1"/>
  <c r="AN607" i="44"/>
  <c r="AO607" i="44" s="1"/>
  <c r="AP607" i="44" s="1"/>
  <c r="AN606" i="44"/>
  <c r="AO606" i="44" s="1"/>
  <c r="AP606" i="44" s="1"/>
  <c r="AN605" i="44"/>
  <c r="AO605" i="44" s="1"/>
  <c r="AP605" i="44" s="1"/>
  <c r="AN604" i="44"/>
  <c r="AO604" i="44" s="1"/>
  <c r="AP604" i="44" s="1"/>
  <c r="AN603" i="44"/>
  <c r="AO603" i="44" s="1"/>
  <c r="AP603" i="44" s="1"/>
  <c r="AN602" i="44"/>
  <c r="AO602" i="44" s="1"/>
  <c r="AP602" i="44" s="1"/>
  <c r="AN601" i="44"/>
  <c r="AO601" i="44" s="1"/>
  <c r="AP601" i="44" s="1"/>
  <c r="AN600" i="44"/>
  <c r="AO600" i="44" s="1"/>
  <c r="AP600" i="44" s="1"/>
  <c r="AN599" i="44"/>
  <c r="AO599" i="44" s="1"/>
  <c r="AP599" i="44" s="1"/>
  <c r="AN598" i="44"/>
  <c r="AO598" i="44" s="1"/>
  <c r="AP598" i="44" s="1"/>
  <c r="AN597" i="44"/>
  <c r="AO597" i="44" s="1"/>
  <c r="AP597" i="44" s="1"/>
  <c r="AN596" i="44"/>
  <c r="AO596" i="44" s="1"/>
  <c r="AP596" i="44" s="1"/>
  <c r="AN595" i="44"/>
  <c r="AO595" i="44" s="1"/>
  <c r="AP595" i="44" s="1"/>
  <c r="AN594" i="44"/>
  <c r="AO594" i="44" s="1"/>
  <c r="AP594" i="44" s="1"/>
  <c r="AN593" i="44"/>
  <c r="AO593" i="44" s="1"/>
  <c r="AP593" i="44" s="1"/>
  <c r="AN592" i="44"/>
  <c r="AO592" i="44" s="1"/>
  <c r="AP592" i="44" s="1"/>
  <c r="AN591" i="44"/>
  <c r="AO591" i="44" s="1"/>
  <c r="AP591" i="44" s="1"/>
  <c r="AN590" i="44"/>
  <c r="AO590" i="44" s="1"/>
  <c r="AP590" i="44" s="1"/>
  <c r="AN589" i="44"/>
  <c r="AO589" i="44" s="1"/>
  <c r="AP589" i="44" s="1"/>
  <c r="AN588" i="44"/>
  <c r="AO588" i="44" s="1"/>
  <c r="AP588" i="44" s="1"/>
  <c r="AN587" i="44"/>
  <c r="AO587" i="44" s="1"/>
  <c r="AP587" i="44" s="1"/>
  <c r="AN586" i="44"/>
  <c r="AO586" i="44" s="1"/>
  <c r="AP586" i="44" s="1"/>
  <c r="AN585" i="44"/>
  <c r="AO585" i="44" s="1"/>
  <c r="AP585" i="44" s="1"/>
  <c r="AN584" i="44"/>
  <c r="AO584" i="44" s="1"/>
  <c r="AP584" i="44" s="1"/>
  <c r="AN583" i="44"/>
  <c r="AO583" i="44" s="1"/>
  <c r="AP583" i="44" s="1"/>
  <c r="AN582" i="44"/>
  <c r="AO582" i="44" s="1"/>
  <c r="AP582" i="44" s="1"/>
  <c r="AN581" i="44"/>
  <c r="AO581" i="44" s="1"/>
  <c r="AP581" i="44" s="1"/>
  <c r="AN580" i="44"/>
  <c r="AO580" i="44" s="1"/>
  <c r="AP580" i="44" s="1"/>
  <c r="AN579" i="44"/>
  <c r="AO579" i="44" s="1"/>
  <c r="AP579" i="44" s="1"/>
  <c r="AN578" i="44"/>
  <c r="AO578" i="44" s="1"/>
  <c r="AP578" i="44" s="1"/>
  <c r="AN577" i="44"/>
  <c r="AO577" i="44" s="1"/>
  <c r="AP577" i="44" s="1"/>
  <c r="AN576" i="44"/>
  <c r="AO576" i="44" s="1"/>
  <c r="AP576" i="44" s="1"/>
  <c r="AP575" i="44"/>
  <c r="AN575" i="44"/>
  <c r="AN574" i="44"/>
  <c r="AO574" i="44" s="1"/>
  <c r="AP574" i="44" s="1"/>
  <c r="AN573" i="44"/>
  <c r="AO573" i="44" s="1"/>
  <c r="AP573" i="44" s="1"/>
  <c r="AN572" i="44"/>
  <c r="AO572" i="44" s="1"/>
  <c r="AP572" i="44" s="1"/>
  <c r="AN571" i="44"/>
  <c r="AO571" i="44" s="1"/>
  <c r="AP571" i="44" s="1"/>
  <c r="AN570" i="44"/>
  <c r="AO570" i="44" s="1"/>
  <c r="AP570" i="44" s="1"/>
  <c r="AN569" i="44"/>
  <c r="AO569" i="44" s="1"/>
  <c r="AP569" i="44" s="1"/>
  <c r="AP568" i="44"/>
  <c r="AN568" i="44"/>
  <c r="AN567" i="44"/>
  <c r="AO567" i="44" s="1"/>
  <c r="AP567" i="44" s="1"/>
  <c r="AN252" i="44"/>
  <c r="AO252" i="44" s="1"/>
  <c r="AP252" i="44" s="1"/>
  <c r="AO267" i="44"/>
  <c r="AP267" i="44" s="1"/>
  <c r="AN564" i="44"/>
  <c r="AO564" i="44" s="1"/>
  <c r="AP564" i="44" s="1"/>
  <c r="AN563" i="44"/>
  <c r="AO563" i="44" s="1"/>
  <c r="AP563" i="44" s="1"/>
  <c r="AN562" i="44"/>
  <c r="AO562" i="44" s="1"/>
  <c r="AP562" i="44" s="1"/>
  <c r="AN561" i="44"/>
  <c r="AO561" i="44" s="1"/>
  <c r="AP561" i="44" s="1"/>
  <c r="AN560" i="44"/>
  <c r="AO560" i="44" s="1"/>
  <c r="AP560" i="44" s="1"/>
  <c r="AN559" i="44"/>
  <c r="AO559" i="44" s="1"/>
  <c r="AP559" i="44" s="1"/>
  <c r="AN558" i="44"/>
  <c r="AO558" i="44" s="1"/>
  <c r="AP558" i="44" s="1"/>
  <c r="AN557" i="44"/>
  <c r="AO557" i="44" s="1"/>
  <c r="AP557" i="44" s="1"/>
  <c r="AN556" i="44"/>
  <c r="AO556" i="44" s="1"/>
  <c r="AP556" i="44" s="1"/>
  <c r="AN555" i="44"/>
  <c r="AO555" i="44" s="1"/>
  <c r="AP555" i="44" s="1"/>
  <c r="AN554" i="44"/>
  <c r="AO554" i="44" s="1"/>
  <c r="AP554" i="44" s="1"/>
  <c r="AN553" i="44"/>
  <c r="AO553" i="44" s="1"/>
  <c r="AP553" i="44" s="1"/>
  <c r="AN552" i="44"/>
  <c r="AO552" i="44" s="1"/>
  <c r="AP552" i="44" s="1"/>
  <c r="AN551" i="44"/>
  <c r="AO551" i="44" s="1"/>
  <c r="AP551" i="44" s="1"/>
  <c r="AN550" i="44"/>
  <c r="AO550" i="44" s="1"/>
  <c r="AP550" i="44" s="1"/>
  <c r="AN549" i="44"/>
  <c r="AO549" i="44" s="1"/>
  <c r="AP549" i="44" s="1"/>
  <c r="AN548" i="44"/>
  <c r="AO548" i="44" s="1"/>
  <c r="AP548" i="44" s="1"/>
  <c r="AN547" i="44"/>
  <c r="AO547" i="44" s="1"/>
  <c r="AP547" i="44" s="1"/>
  <c r="AN546" i="44"/>
  <c r="AO546" i="44" s="1"/>
  <c r="AP546" i="44" s="1"/>
  <c r="AN545" i="44"/>
  <c r="AO545" i="44" s="1"/>
  <c r="AP545" i="44" s="1"/>
  <c r="AN544" i="44"/>
  <c r="AO544" i="44" s="1"/>
  <c r="AP544" i="44" s="1"/>
  <c r="AN543" i="44"/>
  <c r="AO543" i="44" s="1"/>
  <c r="AP543" i="44" s="1"/>
  <c r="AN542" i="44"/>
  <c r="AO542" i="44" s="1"/>
  <c r="AP542" i="44" s="1"/>
  <c r="AN541" i="44"/>
  <c r="AO541" i="44" s="1"/>
  <c r="AP541" i="44" s="1"/>
  <c r="AN540" i="44"/>
  <c r="AO540" i="44" s="1"/>
  <c r="AP540" i="44" s="1"/>
  <c r="AN539" i="44"/>
  <c r="AO539" i="44" s="1"/>
  <c r="AP539" i="44" s="1"/>
  <c r="AN538" i="44"/>
  <c r="AO538" i="44" s="1"/>
  <c r="AP538" i="44" s="1"/>
  <c r="AN537" i="44"/>
  <c r="AO537" i="44" s="1"/>
  <c r="AP537" i="44" s="1"/>
  <c r="AN536" i="44"/>
  <c r="AO536" i="44" s="1"/>
  <c r="AP536" i="44" s="1"/>
  <c r="AN535" i="44"/>
  <c r="AO535" i="44" s="1"/>
  <c r="AP535" i="44" s="1"/>
  <c r="AN534" i="44"/>
  <c r="AO534" i="44" s="1"/>
  <c r="AP534" i="44" s="1"/>
  <c r="AN533" i="44"/>
  <c r="AO533" i="44" s="1"/>
  <c r="AP533" i="44" s="1"/>
  <c r="AN532" i="44"/>
  <c r="AO532" i="44" s="1"/>
  <c r="AP532" i="44" s="1"/>
  <c r="AN531" i="44"/>
  <c r="AO531" i="44" s="1"/>
  <c r="AP531" i="44" s="1"/>
  <c r="AN530" i="44"/>
  <c r="AO530" i="44" s="1"/>
  <c r="AP530" i="44" s="1"/>
  <c r="AN529" i="44"/>
  <c r="AO529" i="44" s="1"/>
  <c r="AP529" i="44" s="1"/>
  <c r="AN528" i="44"/>
  <c r="AO528" i="44" s="1"/>
  <c r="AP528" i="44" s="1"/>
  <c r="AN527" i="44"/>
  <c r="AO527" i="44" s="1"/>
  <c r="AP527" i="44" s="1"/>
  <c r="AN526" i="44"/>
  <c r="AO526" i="44" s="1"/>
  <c r="AP526" i="44" s="1"/>
  <c r="AN525" i="44"/>
  <c r="AO525" i="44" s="1"/>
  <c r="AP525" i="44" s="1"/>
  <c r="AN524" i="44"/>
  <c r="AO524" i="44" s="1"/>
  <c r="AP524" i="44" s="1"/>
  <c r="AN523" i="44"/>
  <c r="AO523" i="44" s="1"/>
  <c r="AP523" i="44" s="1"/>
  <c r="AN522" i="44"/>
  <c r="AO522" i="44" s="1"/>
  <c r="AP522" i="44" s="1"/>
  <c r="AN521" i="44"/>
  <c r="AO521" i="44" s="1"/>
  <c r="AP521" i="44" s="1"/>
  <c r="AN520" i="44"/>
  <c r="AO520" i="44" s="1"/>
  <c r="AP520" i="44" s="1"/>
  <c r="AN519" i="44"/>
  <c r="AO519" i="44" s="1"/>
  <c r="AP519" i="44" s="1"/>
  <c r="AN518" i="44"/>
  <c r="AO518" i="44" s="1"/>
  <c r="AP518" i="44" s="1"/>
  <c r="AN517" i="44"/>
  <c r="AO517" i="44" s="1"/>
  <c r="AP517" i="44" s="1"/>
  <c r="AN516" i="44"/>
  <c r="AO516" i="44" s="1"/>
  <c r="AP516" i="44" s="1"/>
  <c r="AN515" i="44"/>
  <c r="AO515" i="44" s="1"/>
  <c r="AP515" i="44" s="1"/>
  <c r="AN514" i="44"/>
  <c r="AO514" i="44" s="1"/>
  <c r="AP514" i="44" s="1"/>
  <c r="AN513" i="44"/>
  <c r="AO513" i="44" s="1"/>
  <c r="AP513" i="44" s="1"/>
  <c r="AN512" i="44"/>
  <c r="AO512" i="44" s="1"/>
  <c r="AP512" i="44" s="1"/>
  <c r="AP511" i="44"/>
  <c r="AN511" i="44"/>
  <c r="AP510" i="44"/>
  <c r="AN510" i="44"/>
  <c r="AN509" i="44"/>
  <c r="AO509" i="44" s="1"/>
  <c r="AP509" i="44" s="1"/>
  <c r="AN508" i="44"/>
  <c r="AO508" i="44" s="1"/>
  <c r="AP508" i="44" s="1"/>
  <c r="AN507" i="44"/>
  <c r="AO507" i="44" s="1"/>
  <c r="AP507" i="44" s="1"/>
  <c r="AN506" i="44"/>
  <c r="AO506" i="44" s="1"/>
  <c r="AP506" i="44" s="1"/>
  <c r="AN505" i="44"/>
  <c r="AO505" i="44" s="1"/>
  <c r="AP505" i="44" s="1"/>
  <c r="AN504" i="44"/>
  <c r="AO504" i="44" s="1"/>
  <c r="AP504" i="44" s="1"/>
  <c r="AN503" i="44"/>
  <c r="AO503" i="44" s="1"/>
  <c r="AP503" i="44" s="1"/>
  <c r="AN502" i="44"/>
  <c r="AO502" i="44" s="1"/>
  <c r="AP502" i="44" s="1"/>
  <c r="AN501" i="44"/>
  <c r="AO501" i="44" s="1"/>
  <c r="AP501" i="44" s="1"/>
  <c r="AN500" i="44"/>
  <c r="AO500" i="44" s="1"/>
  <c r="AP500" i="44" s="1"/>
  <c r="AN499" i="44"/>
  <c r="AO499" i="44" s="1"/>
  <c r="AP499" i="44" s="1"/>
  <c r="AN498" i="44"/>
  <c r="AO498" i="44" s="1"/>
  <c r="AP498" i="44" s="1"/>
  <c r="AN497" i="44"/>
  <c r="AO497" i="44" s="1"/>
  <c r="AP497" i="44" s="1"/>
  <c r="AN496" i="44"/>
  <c r="AO496" i="44" s="1"/>
  <c r="AP496" i="44" s="1"/>
  <c r="AN495" i="44"/>
  <c r="AO495" i="44" s="1"/>
  <c r="AP495" i="44" s="1"/>
  <c r="AN494" i="44"/>
  <c r="AO494" i="44" s="1"/>
  <c r="AP494" i="44" s="1"/>
  <c r="AP493" i="44"/>
  <c r="AN493" i="44"/>
  <c r="AP492" i="44"/>
  <c r="AN492" i="44"/>
  <c r="AP491" i="44"/>
  <c r="AN491" i="44"/>
  <c r="AP490" i="44"/>
  <c r="AN490" i="44"/>
  <c r="AN489" i="44"/>
  <c r="AO489" i="44" s="1"/>
  <c r="AP489" i="44" s="1"/>
  <c r="AN488" i="44"/>
  <c r="AO488" i="44" s="1"/>
  <c r="AP488" i="44" s="1"/>
  <c r="AN487" i="44"/>
  <c r="AO487" i="44" s="1"/>
  <c r="AN486" i="44"/>
  <c r="AO486" i="44" s="1"/>
  <c r="AP486" i="44" s="1"/>
  <c r="AN485" i="44"/>
  <c r="AO485" i="44" s="1"/>
  <c r="AP485" i="44" s="1"/>
  <c r="AN484" i="44"/>
  <c r="AO484" i="44" s="1"/>
  <c r="AP484" i="44" s="1"/>
  <c r="AN483" i="44"/>
  <c r="AO483" i="44" s="1"/>
  <c r="AP483" i="44" s="1"/>
  <c r="AN482" i="44"/>
  <c r="AO482" i="44" s="1"/>
  <c r="AP482" i="44" s="1"/>
  <c r="AN481" i="44"/>
  <c r="AO481" i="44" s="1"/>
  <c r="AP481" i="44" s="1"/>
  <c r="AN480" i="44"/>
  <c r="AO480" i="44" s="1"/>
  <c r="AP480" i="44" s="1"/>
  <c r="AN479" i="44"/>
  <c r="AO479" i="44" s="1"/>
  <c r="AP479" i="44" s="1"/>
  <c r="AN478" i="44"/>
  <c r="AO478" i="44" s="1"/>
  <c r="AP478" i="44" s="1"/>
  <c r="AN477" i="44"/>
  <c r="AO477" i="44" s="1"/>
  <c r="AP477" i="44" s="1"/>
  <c r="AO476" i="44"/>
  <c r="AP476" i="44" s="1"/>
  <c r="AN475" i="44"/>
  <c r="AO475" i="44" s="1"/>
  <c r="AP475" i="44" s="1"/>
  <c r="AN474" i="44"/>
  <c r="AO474" i="44" s="1"/>
  <c r="AP474" i="44" s="1"/>
  <c r="AN473" i="44"/>
  <c r="AO473" i="44" s="1"/>
  <c r="AP473" i="44" s="1"/>
  <c r="AN472" i="44"/>
  <c r="AO472" i="44" s="1"/>
  <c r="AP472" i="44" s="1"/>
  <c r="AP471" i="44"/>
  <c r="AN471" i="44"/>
  <c r="AN470" i="44"/>
  <c r="AO470" i="44" s="1"/>
  <c r="AP470" i="44" s="1"/>
  <c r="AN469" i="44"/>
  <c r="AO469" i="44" s="1"/>
  <c r="AP469" i="44" s="1"/>
  <c r="AN468" i="44"/>
  <c r="AO468" i="44" s="1"/>
  <c r="AP468" i="44" s="1"/>
  <c r="AN467" i="44"/>
  <c r="AO467" i="44" s="1"/>
  <c r="AP467" i="44" s="1"/>
  <c r="AP466" i="44"/>
  <c r="AN466" i="44"/>
  <c r="AN465" i="44"/>
  <c r="AO465" i="44" s="1"/>
  <c r="AP465" i="44" s="1"/>
  <c r="AN464" i="44"/>
  <c r="AO464" i="44" s="1"/>
  <c r="AP464" i="44" s="1"/>
  <c r="AN463" i="44"/>
  <c r="AO463" i="44" s="1"/>
  <c r="AP463" i="44" s="1"/>
  <c r="AN462" i="44"/>
  <c r="AO462" i="44" s="1"/>
  <c r="AP462" i="44" s="1"/>
  <c r="AN461" i="44"/>
  <c r="AO461" i="44" s="1"/>
  <c r="AP461" i="44" s="1"/>
  <c r="AN460" i="44"/>
  <c r="AO460" i="44" s="1"/>
  <c r="AP460" i="44" s="1"/>
  <c r="AN459" i="44"/>
  <c r="AO459" i="44" s="1"/>
  <c r="AP459" i="44" s="1"/>
  <c r="AN458" i="44"/>
  <c r="AO458" i="44" s="1"/>
  <c r="AP458" i="44" s="1"/>
  <c r="AN457" i="44"/>
  <c r="AO457" i="44" s="1"/>
  <c r="AP457" i="44" s="1"/>
  <c r="AN456" i="44"/>
  <c r="AO456" i="44" s="1"/>
  <c r="AP456" i="44" s="1"/>
  <c r="AN455" i="44"/>
  <c r="AO455" i="44" s="1"/>
  <c r="AP455" i="44" s="1"/>
  <c r="AN454" i="44"/>
  <c r="AO454" i="44" s="1"/>
  <c r="AP454" i="44" s="1"/>
  <c r="AN453" i="44"/>
  <c r="AO453" i="44" s="1"/>
  <c r="AP453" i="44" s="1"/>
  <c r="AN452" i="44"/>
  <c r="AO452" i="44" s="1"/>
  <c r="AP452" i="44" s="1"/>
  <c r="AN451" i="44"/>
  <c r="AO451" i="44" s="1"/>
  <c r="AP451" i="44" s="1"/>
  <c r="AN450" i="44"/>
  <c r="AO450" i="44" s="1"/>
  <c r="AP450" i="44" s="1"/>
  <c r="AN449" i="44"/>
  <c r="AO449" i="44" s="1"/>
  <c r="AP449" i="44" s="1"/>
  <c r="AN448" i="44"/>
  <c r="AO448" i="44" s="1"/>
  <c r="AP448" i="44" s="1"/>
  <c r="AN447" i="44"/>
  <c r="AO447" i="44" s="1"/>
  <c r="AP447" i="44" s="1"/>
  <c r="AN446" i="44"/>
  <c r="AO446" i="44" s="1"/>
  <c r="AP446" i="44" s="1"/>
  <c r="AN445" i="44"/>
  <c r="AO445" i="44" s="1"/>
  <c r="AP445" i="44" s="1"/>
  <c r="AN444" i="44"/>
  <c r="AO444" i="44" s="1"/>
  <c r="AP444" i="44" s="1"/>
  <c r="AN443" i="44"/>
  <c r="AO443" i="44" s="1"/>
  <c r="AP443" i="44" s="1"/>
  <c r="AN442" i="44"/>
  <c r="AO442" i="44" s="1"/>
  <c r="AP442" i="44" s="1"/>
  <c r="AN441" i="44"/>
  <c r="AO441" i="44" s="1"/>
  <c r="AP441" i="44" s="1"/>
  <c r="AP440" i="44"/>
  <c r="AN439" i="44"/>
  <c r="AO439" i="44" s="1"/>
  <c r="AP439" i="44" s="1"/>
  <c r="AN438" i="44"/>
  <c r="AO438" i="44" s="1"/>
  <c r="AP438" i="44" s="1"/>
  <c r="AN437" i="44"/>
  <c r="AO437" i="44" s="1"/>
  <c r="AP437" i="44" s="1"/>
  <c r="AN436" i="44"/>
  <c r="AO436" i="44" s="1"/>
  <c r="AP436" i="44" s="1"/>
  <c r="AN435" i="44"/>
  <c r="AO435" i="44" s="1"/>
  <c r="AP435" i="44" s="1"/>
  <c r="AN434" i="44"/>
  <c r="AO434" i="44" s="1"/>
  <c r="AP434" i="44" s="1"/>
  <c r="AN433" i="44"/>
  <c r="AO433" i="44" s="1"/>
  <c r="AP433" i="44" s="1"/>
  <c r="AN432" i="44"/>
  <c r="AO432" i="44" s="1"/>
  <c r="AP432" i="44" s="1"/>
  <c r="AN431" i="44"/>
  <c r="AO431" i="44" s="1"/>
  <c r="AP431" i="44" s="1"/>
  <c r="AN430" i="44"/>
  <c r="AO430" i="44" s="1"/>
  <c r="AP430" i="44" s="1"/>
  <c r="AN429" i="44"/>
  <c r="AO429" i="44" s="1"/>
  <c r="AP429" i="44" s="1"/>
  <c r="AN428" i="44"/>
  <c r="AO428" i="44" s="1"/>
  <c r="AP428" i="44" s="1"/>
  <c r="AN427" i="44"/>
  <c r="AO427" i="44" s="1"/>
  <c r="AP427" i="44" s="1"/>
  <c r="AN426" i="44"/>
  <c r="AO426" i="44" s="1"/>
  <c r="AP426" i="44" s="1"/>
  <c r="AN425" i="44"/>
  <c r="AO425" i="44" s="1"/>
  <c r="AP425" i="44" s="1"/>
  <c r="AN424" i="44"/>
  <c r="AO424" i="44" s="1"/>
  <c r="AP424" i="44" s="1"/>
  <c r="AN423" i="44"/>
  <c r="AO423" i="44" s="1"/>
  <c r="AP423" i="44" s="1"/>
  <c r="AN422" i="44"/>
  <c r="AO422" i="44" s="1"/>
  <c r="AP422" i="44" s="1"/>
  <c r="AN421" i="44"/>
  <c r="AO421" i="44" s="1"/>
  <c r="AP421" i="44" s="1"/>
  <c r="AN420" i="44"/>
  <c r="AO420" i="44" s="1"/>
  <c r="AP420" i="44" s="1"/>
  <c r="AN419" i="44"/>
  <c r="AO419" i="44" s="1"/>
  <c r="AP419" i="44" s="1"/>
  <c r="AN418" i="44"/>
  <c r="AO418" i="44" s="1"/>
  <c r="AP418" i="44" s="1"/>
  <c r="AO417" i="44"/>
  <c r="AP417" i="44" s="1"/>
  <c r="AN416" i="44"/>
  <c r="AO416" i="44" s="1"/>
  <c r="AP416" i="44" s="1"/>
  <c r="AN415" i="44"/>
  <c r="AO415" i="44" s="1"/>
  <c r="AP415" i="44" s="1"/>
  <c r="AN414" i="44"/>
  <c r="AO414" i="44" s="1"/>
  <c r="AP414" i="44" s="1"/>
  <c r="AN413" i="44"/>
  <c r="AO413" i="44" s="1"/>
  <c r="AP413" i="44" s="1"/>
  <c r="AN412" i="44"/>
  <c r="AO412" i="44" s="1"/>
  <c r="AP412" i="44" s="1"/>
  <c r="AN411" i="44"/>
  <c r="AO411" i="44" s="1"/>
  <c r="AP411" i="44" s="1"/>
  <c r="AN410" i="44"/>
  <c r="AO410" i="44" s="1"/>
  <c r="AP410" i="44" s="1"/>
  <c r="AN409" i="44"/>
  <c r="AO409" i="44" s="1"/>
  <c r="AP409" i="44" s="1"/>
  <c r="AN408" i="44"/>
  <c r="AO408" i="44" s="1"/>
  <c r="AP408" i="44" s="1"/>
  <c r="AN407" i="44"/>
  <c r="AO407" i="44" s="1"/>
  <c r="AP407" i="44" s="1"/>
  <c r="AN406" i="44"/>
  <c r="AO406" i="44" s="1"/>
  <c r="AP406" i="44" s="1"/>
  <c r="AN405" i="44"/>
  <c r="AO405" i="44" s="1"/>
  <c r="AP405" i="44" s="1"/>
  <c r="AN404" i="44"/>
  <c r="AO404" i="44" s="1"/>
  <c r="AP404" i="44" s="1"/>
  <c r="AN403" i="44"/>
  <c r="AO403" i="44" s="1"/>
  <c r="AP403" i="44" s="1"/>
  <c r="AN402" i="44"/>
  <c r="AO402" i="44" s="1"/>
  <c r="AP402" i="44" s="1"/>
  <c r="AN401" i="44"/>
  <c r="AO401" i="44" s="1"/>
  <c r="AP401" i="44" s="1"/>
  <c r="AN400" i="44"/>
  <c r="AO400" i="44" s="1"/>
  <c r="AP400" i="44" s="1"/>
  <c r="AN399" i="44"/>
  <c r="AO399" i="44" s="1"/>
  <c r="AP399" i="44" s="1"/>
  <c r="AN398" i="44"/>
  <c r="AO398" i="44" s="1"/>
  <c r="AP398" i="44" s="1"/>
  <c r="AN397" i="44"/>
  <c r="AO397" i="44" s="1"/>
  <c r="AP397" i="44" s="1"/>
  <c r="AN396" i="44"/>
  <c r="AO396" i="44" s="1"/>
  <c r="AP396" i="44" s="1"/>
  <c r="AN395" i="44"/>
  <c r="AO395" i="44" s="1"/>
  <c r="AP395" i="44" s="1"/>
  <c r="AN394" i="44"/>
  <c r="AO394" i="44" s="1"/>
  <c r="AP394" i="44" s="1"/>
  <c r="AN393" i="44"/>
  <c r="AO393" i="44" s="1"/>
  <c r="AP393" i="44" s="1"/>
  <c r="AN392" i="44"/>
  <c r="AO392" i="44" s="1"/>
  <c r="AP392" i="44" s="1"/>
  <c r="AN391" i="44"/>
  <c r="AO391" i="44" s="1"/>
  <c r="AP391" i="44" s="1"/>
  <c r="AN390" i="44"/>
  <c r="AO390" i="44" s="1"/>
  <c r="AP390" i="44" s="1"/>
  <c r="AN389" i="44"/>
  <c r="AO389" i="44" s="1"/>
  <c r="AP389" i="44" s="1"/>
  <c r="AN388" i="44"/>
  <c r="AO388" i="44" s="1"/>
  <c r="AP388" i="44" s="1"/>
  <c r="AN387" i="44"/>
  <c r="AO387" i="44" s="1"/>
  <c r="AP387" i="44" s="1"/>
  <c r="AN386" i="44"/>
  <c r="AO386" i="44" s="1"/>
  <c r="AP386" i="44" s="1"/>
  <c r="AN385" i="44"/>
  <c r="AO385" i="44" s="1"/>
  <c r="AP385" i="44" s="1"/>
  <c r="AN384" i="44"/>
  <c r="AO384" i="44" s="1"/>
  <c r="AP384" i="44" s="1"/>
  <c r="AN383" i="44"/>
  <c r="AO383" i="44" s="1"/>
  <c r="AP383" i="44" s="1"/>
  <c r="AN382" i="44"/>
  <c r="AO382" i="44" s="1"/>
  <c r="AP382" i="44" s="1"/>
  <c r="AN381" i="44"/>
  <c r="AO381" i="44" s="1"/>
  <c r="AP381" i="44" s="1"/>
  <c r="AN380" i="44"/>
  <c r="AO380" i="44" s="1"/>
  <c r="AP380" i="44" s="1"/>
  <c r="AN379" i="44"/>
  <c r="AO379" i="44" s="1"/>
  <c r="AP379" i="44" s="1"/>
  <c r="AN378" i="44"/>
  <c r="AO378" i="44" s="1"/>
  <c r="AP378" i="44" s="1"/>
  <c r="AN377" i="44"/>
  <c r="AO377" i="44" s="1"/>
  <c r="AP377" i="44" s="1"/>
  <c r="AN376" i="44"/>
  <c r="AO376" i="44" s="1"/>
  <c r="AP376" i="44" s="1"/>
  <c r="AN375" i="44"/>
  <c r="AO375" i="44" s="1"/>
  <c r="AP375" i="44" s="1"/>
  <c r="AN374" i="44"/>
  <c r="AO374" i="44" s="1"/>
  <c r="AP374" i="44" s="1"/>
  <c r="AN373" i="44"/>
  <c r="AO373" i="44" s="1"/>
  <c r="AP373" i="44" s="1"/>
  <c r="AN372" i="44"/>
  <c r="AO372" i="44" s="1"/>
  <c r="AP372" i="44" s="1"/>
  <c r="AN371" i="44"/>
  <c r="AO371" i="44" s="1"/>
  <c r="AP371" i="44" s="1"/>
  <c r="AN370" i="44"/>
  <c r="AO370" i="44" s="1"/>
  <c r="AP370" i="44" s="1"/>
  <c r="AN369" i="44"/>
  <c r="AO369" i="44" s="1"/>
  <c r="AP369" i="44" s="1"/>
  <c r="AN368" i="44"/>
  <c r="AO368" i="44" s="1"/>
  <c r="AP368" i="44" s="1"/>
  <c r="AN367" i="44"/>
  <c r="AO367" i="44" s="1"/>
  <c r="AP367" i="44" s="1"/>
  <c r="AN366" i="44"/>
  <c r="AO366" i="44" s="1"/>
  <c r="AP366" i="44" s="1"/>
  <c r="AN365" i="44"/>
  <c r="AO365" i="44" s="1"/>
  <c r="AP365" i="44" s="1"/>
  <c r="AN364" i="44"/>
  <c r="AO364" i="44" s="1"/>
  <c r="AP364" i="44" s="1"/>
  <c r="AN363" i="44"/>
  <c r="AO363" i="44" s="1"/>
  <c r="AP363" i="44" s="1"/>
  <c r="AN362" i="44"/>
  <c r="AO362" i="44" s="1"/>
  <c r="AP362" i="44" s="1"/>
  <c r="AN361" i="44"/>
  <c r="AO361" i="44" s="1"/>
  <c r="AP361" i="44" s="1"/>
  <c r="AN360" i="44"/>
  <c r="AO360" i="44" s="1"/>
  <c r="AP360" i="44" s="1"/>
  <c r="AN359" i="44"/>
  <c r="AO359" i="44" s="1"/>
  <c r="AP359" i="44" s="1"/>
  <c r="AN358" i="44"/>
  <c r="AO358" i="44" s="1"/>
  <c r="AP358" i="44" s="1"/>
  <c r="AN357" i="44"/>
  <c r="AO357" i="44" s="1"/>
  <c r="AP357" i="44" s="1"/>
  <c r="AN356" i="44"/>
  <c r="AO356" i="44" s="1"/>
  <c r="AP356" i="44" s="1"/>
  <c r="AN355" i="44"/>
  <c r="AO355" i="44" s="1"/>
  <c r="AP355" i="44" s="1"/>
  <c r="AN354" i="44"/>
  <c r="AO354" i="44" s="1"/>
  <c r="AP354" i="44" s="1"/>
  <c r="AN353" i="44"/>
  <c r="AO353" i="44" s="1"/>
  <c r="AP353" i="44" s="1"/>
  <c r="AN352" i="44"/>
  <c r="AO352" i="44" s="1"/>
  <c r="AP352" i="44" s="1"/>
  <c r="AN351" i="44"/>
  <c r="AO351" i="44" s="1"/>
  <c r="AP351" i="44" s="1"/>
  <c r="AN350" i="44"/>
  <c r="AO350" i="44" s="1"/>
  <c r="AP350" i="44" s="1"/>
  <c r="AN349" i="44"/>
  <c r="AO349" i="44" s="1"/>
  <c r="AP349" i="44" s="1"/>
  <c r="AN348" i="44"/>
  <c r="AO348" i="44" s="1"/>
  <c r="AP348" i="44" s="1"/>
  <c r="AN347" i="44"/>
  <c r="AO347" i="44" s="1"/>
  <c r="AP347" i="44" s="1"/>
  <c r="AN346" i="44"/>
  <c r="AO346" i="44" s="1"/>
  <c r="AP346" i="44" s="1"/>
  <c r="AN345" i="44"/>
  <c r="AO345" i="44" s="1"/>
  <c r="AP345" i="44" s="1"/>
  <c r="AN344" i="44"/>
  <c r="AO344" i="44" s="1"/>
  <c r="AP344" i="44" s="1"/>
  <c r="AN343" i="44"/>
  <c r="AO343" i="44" s="1"/>
  <c r="AP343" i="44" s="1"/>
  <c r="AN342" i="44"/>
  <c r="AO342" i="44" s="1"/>
  <c r="AP342" i="44" s="1"/>
  <c r="AN341" i="44"/>
  <c r="AO341" i="44" s="1"/>
  <c r="AP341" i="44" s="1"/>
  <c r="AN340" i="44"/>
  <c r="AO340" i="44" s="1"/>
  <c r="AP340" i="44" s="1"/>
  <c r="AN339" i="44"/>
  <c r="AO339" i="44" s="1"/>
  <c r="AP339" i="44" s="1"/>
  <c r="AN338" i="44"/>
  <c r="AO338" i="44" s="1"/>
  <c r="AP338" i="44" s="1"/>
  <c r="AN337" i="44"/>
  <c r="AO337" i="44" s="1"/>
  <c r="AP337" i="44" s="1"/>
  <c r="AN336" i="44"/>
  <c r="AO336" i="44" s="1"/>
  <c r="AP336" i="44" s="1"/>
  <c r="AN335" i="44"/>
  <c r="AO335" i="44" s="1"/>
  <c r="AP335" i="44" s="1"/>
  <c r="AN334" i="44"/>
  <c r="AO334" i="44" s="1"/>
  <c r="AP334" i="44" s="1"/>
  <c r="AN333" i="44"/>
  <c r="AO333" i="44" s="1"/>
  <c r="AP333" i="44" s="1"/>
  <c r="AP332" i="44"/>
  <c r="AN332" i="44"/>
  <c r="AN331" i="44"/>
  <c r="AO331" i="44" s="1"/>
  <c r="AP331" i="44" s="1"/>
  <c r="AN330" i="44"/>
  <c r="AO330" i="44" s="1"/>
  <c r="AP330" i="44" s="1"/>
  <c r="AN329" i="44"/>
  <c r="AO329" i="44" s="1"/>
  <c r="AP329" i="44" s="1"/>
  <c r="AN328" i="44"/>
  <c r="AO328" i="44" s="1"/>
  <c r="AP328" i="44" s="1"/>
  <c r="AN327" i="44"/>
  <c r="AO327" i="44" s="1"/>
  <c r="AP327" i="44" s="1"/>
  <c r="AN326" i="44"/>
  <c r="AO326" i="44" s="1"/>
  <c r="AP326" i="44" s="1"/>
  <c r="AN325" i="44"/>
  <c r="AO325" i="44" s="1"/>
  <c r="AP325" i="44" s="1"/>
  <c r="AN324" i="44"/>
  <c r="AO324" i="44" s="1"/>
  <c r="AP324" i="44" s="1"/>
  <c r="AN323" i="44"/>
  <c r="AO323" i="44" s="1"/>
  <c r="AP323" i="44" s="1"/>
  <c r="AN322" i="44"/>
  <c r="AO322" i="44" s="1"/>
  <c r="AP322" i="44" s="1"/>
  <c r="AP321" i="44"/>
  <c r="AN321" i="44"/>
  <c r="AP320" i="44"/>
  <c r="AN320" i="44"/>
  <c r="AN319" i="44"/>
  <c r="AO319" i="44" s="1"/>
  <c r="AP319" i="44" s="1"/>
  <c r="AN318" i="44"/>
  <c r="AO318" i="44" s="1"/>
  <c r="AP318" i="44" s="1"/>
  <c r="AN317" i="44"/>
  <c r="AO317" i="44" s="1"/>
  <c r="AP317" i="44" s="1"/>
  <c r="AN316" i="44"/>
  <c r="AO316" i="44" s="1"/>
  <c r="AP316" i="44" s="1"/>
  <c r="AN315" i="44"/>
  <c r="AO315" i="44" s="1"/>
  <c r="AP315" i="44" s="1"/>
  <c r="AN314" i="44"/>
  <c r="AO314" i="44" s="1"/>
  <c r="AP314" i="44" s="1"/>
  <c r="AN313" i="44"/>
  <c r="AO313" i="44" s="1"/>
  <c r="AP313" i="44" s="1"/>
  <c r="AN312" i="44"/>
  <c r="AO312" i="44" s="1"/>
  <c r="AP312" i="44" s="1"/>
  <c r="AN311" i="44"/>
  <c r="AO311" i="44" s="1"/>
  <c r="AP311" i="44" s="1"/>
  <c r="AN310" i="44"/>
  <c r="AO310" i="44" s="1"/>
  <c r="AP310" i="44" s="1"/>
  <c r="AN309" i="44"/>
  <c r="AO309" i="44" s="1"/>
  <c r="AP309" i="44" s="1"/>
  <c r="AN308" i="44"/>
  <c r="AO308" i="44" s="1"/>
  <c r="AP308" i="44" s="1"/>
  <c r="AN307" i="44"/>
  <c r="AO307" i="44" s="1"/>
  <c r="AP307" i="44" s="1"/>
  <c r="AN306" i="44"/>
  <c r="AO306" i="44" s="1"/>
  <c r="AP306" i="44" s="1"/>
  <c r="AN305" i="44"/>
  <c r="AO305" i="44" s="1"/>
  <c r="AP305" i="44" s="1"/>
  <c r="AN304" i="44"/>
  <c r="AO304" i="44" s="1"/>
  <c r="AP304" i="44" s="1"/>
  <c r="AN303" i="44"/>
  <c r="AO303" i="44" s="1"/>
  <c r="AP303" i="44" s="1"/>
  <c r="AN302" i="44"/>
  <c r="AO302" i="44" s="1"/>
  <c r="AP302" i="44" s="1"/>
  <c r="AN301" i="44"/>
  <c r="AO301" i="44" s="1"/>
  <c r="AP301" i="44" s="1"/>
  <c r="AN300" i="44"/>
  <c r="AO300" i="44" s="1"/>
  <c r="AP300" i="44" s="1"/>
  <c r="AN299" i="44"/>
  <c r="AO299" i="44" s="1"/>
  <c r="AP299" i="44" s="1"/>
  <c r="AO298" i="44"/>
  <c r="AP298" i="44" s="1"/>
  <c r="AN297" i="44"/>
  <c r="AO297" i="44" s="1"/>
  <c r="AP297" i="44" s="1"/>
  <c r="AN296" i="44"/>
  <c r="AO296" i="44" s="1"/>
  <c r="AP296" i="44" s="1"/>
  <c r="AN295" i="44"/>
  <c r="AO295" i="44" s="1"/>
  <c r="AP295" i="44" s="1"/>
  <c r="AN294" i="44"/>
  <c r="AO294" i="44" s="1"/>
  <c r="AP294" i="44" s="1"/>
  <c r="AN293" i="44"/>
  <c r="AO293" i="44" s="1"/>
  <c r="AP293" i="44" s="1"/>
  <c r="AN292" i="44"/>
  <c r="AO292" i="44" s="1"/>
  <c r="AP292" i="44" s="1"/>
  <c r="AN291" i="44"/>
  <c r="AO291" i="44" s="1"/>
  <c r="AP291" i="44" s="1"/>
  <c r="AN290" i="44"/>
  <c r="AO290" i="44" s="1"/>
  <c r="AP290" i="44" s="1"/>
  <c r="AN289" i="44"/>
  <c r="AO289" i="44" s="1"/>
  <c r="AP289" i="44" s="1"/>
  <c r="AN288" i="44"/>
  <c r="AO288" i="44" s="1"/>
  <c r="AP288" i="44" s="1"/>
  <c r="AN287" i="44"/>
  <c r="AO287" i="44" s="1"/>
  <c r="AP287" i="44" s="1"/>
  <c r="AN286" i="44"/>
  <c r="AO286" i="44" s="1"/>
  <c r="AP286" i="44" s="1"/>
  <c r="AN285" i="44"/>
  <c r="AO285" i="44" s="1"/>
  <c r="AP285" i="44" s="1"/>
  <c r="AN284" i="44"/>
  <c r="AO284" i="44" s="1"/>
  <c r="AP284" i="44" s="1"/>
  <c r="AN283" i="44"/>
  <c r="AO283" i="44" s="1"/>
  <c r="AP283" i="44" s="1"/>
  <c r="AN282" i="44"/>
  <c r="AO282" i="44" s="1"/>
  <c r="AP282" i="44" s="1"/>
  <c r="AN281" i="44"/>
  <c r="AO281" i="44" s="1"/>
  <c r="AP281" i="44" s="1"/>
  <c r="AN280" i="44"/>
  <c r="AO280" i="44" s="1"/>
  <c r="AP280" i="44" s="1"/>
  <c r="AN279" i="44"/>
  <c r="AO279" i="44" s="1"/>
  <c r="AP279" i="44" s="1"/>
  <c r="AN278" i="44"/>
  <c r="AO278" i="44" s="1"/>
  <c r="AP278" i="44" s="1"/>
  <c r="AN277" i="44"/>
  <c r="AO277" i="44" s="1"/>
  <c r="AP277" i="44" s="1"/>
  <c r="AN276" i="44"/>
  <c r="AO276" i="44" s="1"/>
  <c r="AP276" i="44" s="1"/>
  <c r="AN275" i="44"/>
  <c r="AO275" i="44" s="1"/>
  <c r="AP275" i="44" s="1"/>
  <c r="AN274" i="44"/>
  <c r="AO274" i="44" s="1"/>
  <c r="AP274" i="44" s="1"/>
  <c r="AN273" i="44"/>
  <c r="AO273" i="44" s="1"/>
  <c r="AP273" i="44" s="1"/>
  <c r="AN272" i="44"/>
  <c r="AO272" i="44" s="1"/>
  <c r="AP272" i="44" s="1"/>
  <c r="AN271" i="44"/>
  <c r="AO271" i="44" s="1"/>
  <c r="AP271" i="44" s="1"/>
  <c r="AN270" i="44"/>
  <c r="AO270" i="44" s="1"/>
  <c r="AP270" i="44" s="1"/>
  <c r="AN269" i="44"/>
  <c r="AO269" i="44" s="1"/>
  <c r="AP269" i="44" s="1"/>
  <c r="AN268" i="44"/>
  <c r="AO268" i="44" s="1"/>
  <c r="AP268" i="44" s="1"/>
  <c r="AN565" i="44"/>
  <c r="AO565" i="44" s="1"/>
  <c r="AP565" i="44" s="1"/>
  <c r="AN266" i="44"/>
  <c r="AO266" i="44" s="1"/>
  <c r="AP266" i="44" s="1"/>
  <c r="AN265" i="44"/>
  <c r="AO265" i="44" s="1"/>
  <c r="AP265" i="44" s="1"/>
  <c r="AN264" i="44"/>
  <c r="AO264" i="44" s="1"/>
  <c r="AP264" i="44" s="1"/>
  <c r="AN263" i="44"/>
  <c r="AO263" i="44" s="1"/>
  <c r="AP263" i="44" s="1"/>
  <c r="AN262" i="44"/>
  <c r="AO262" i="44" s="1"/>
  <c r="AP262" i="44" s="1"/>
  <c r="AN261" i="44"/>
  <c r="AO261" i="44" s="1"/>
  <c r="AP261" i="44" s="1"/>
  <c r="AN260" i="44"/>
  <c r="AO260" i="44" s="1"/>
  <c r="AP260" i="44" s="1"/>
  <c r="AN259" i="44"/>
  <c r="AO259" i="44" s="1"/>
  <c r="AP259" i="44" s="1"/>
  <c r="AN258" i="44"/>
  <c r="AO258" i="44" s="1"/>
  <c r="AP258" i="44" s="1"/>
  <c r="AN257" i="44"/>
  <c r="AO257" i="44" s="1"/>
  <c r="AP257" i="44" s="1"/>
  <c r="AN256" i="44"/>
  <c r="AO256" i="44" s="1"/>
  <c r="AP256" i="44" s="1"/>
  <c r="AN255" i="44"/>
  <c r="AO255" i="44" s="1"/>
  <c r="AP255" i="44" s="1"/>
  <c r="AN254" i="44"/>
  <c r="AO254" i="44" s="1"/>
  <c r="AP254" i="44" s="1"/>
  <c r="AN253" i="44"/>
  <c r="AO253" i="44" s="1"/>
  <c r="AP253" i="44" s="1"/>
  <c r="AP566" i="44"/>
  <c r="AP751" i="44"/>
  <c r="AN751" i="44"/>
  <c r="AN250" i="44"/>
  <c r="AO250" i="44" s="1"/>
  <c r="AP250" i="44" s="1"/>
  <c r="AN249" i="44"/>
  <c r="AO249" i="44" s="1"/>
  <c r="AP249" i="44" s="1"/>
  <c r="AN248" i="44"/>
  <c r="AO248" i="44" s="1"/>
  <c r="AP248" i="44" s="1"/>
  <c r="AN247" i="44"/>
  <c r="AO247" i="44" s="1"/>
  <c r="AP247" i="44" s="1"/>
  <c r="AN246" i="44"/>
  <c r="AO246" i="44" s="1"/>
  <c r="AP246" i="44" s="1"/>
  <c r="AN245" i="44"/>
  <c r="AO245" i="44" s="1"/>
  <c r="AP245" i="44" s="1"/>
  <c r="AN244" i="44"/>
  <c r="AO244" i="44" s="1"/>
  <c r="AP244" i="44" s="1"/>
  <c r="AN243" i="44"/>
  <c r="AO243" i="44" s="1"/>
  <c r="AP243" i="44" s="1"/>
  <c r="AN242" i="44"/>
  <c r="AO242" i="44" s="1"/>
  <c r="AP242" i="44" s="1"/>
  <c r="AN241" i="44"/>
  <c r="AO241" i="44" s="1"/>
  <c r="AP241" i="44" s="1"/>
  <c r="AN240" i="44"/>
  <c r="AO240" i="44" s="1"/>
  <c r="AP240" i="44" s="1"/>
  <c r="AN239" i="44"/>
  <c r="AO239" i="44" s="1"/>
  <c r="AP239" i="44" s="1"/>
  <c r="AN238" i="44"/>
  <c r="AO238" i="44" s="1"/>
  <c r="AP238" i="44" s="1"/>
  <c r="AN237" i="44"/>
  <c r="AO237" i="44" s="1"/>
  <c r="AP237" i="44" s="1"/>
  <c r="AN236" i="44"/>
  <c r="AO236" i="44" s="1"/>
  <c r="AP236" i="44" s="1"/>
  <c r="AN235" i="44"/>
  <c r="AO235" i="44" s="1"/>
  <c r="AP235" i="44" s="1"/>
  <c r="AN234" i="44"/>
  <c r="AO234" i="44" s="1"/>
  <c r="AP234" i="44" s="1"/>
  <c r="AN233" i="44"/>
  <c r="AO233" i="44" s="1"/>
  <c r="AP233" i="44" s="1"/>
  <c r="AN232" i="44"/>
  <c r="AO232" i="44" s="1"/>
  <c r="AP232" i="44" s="1"/>
  <c r="AP231" i="44"/>
  <c r="AN231" i="44"/>
  <c r="AN230" i="44"/>
  <c r="AO230" i="44" s="1"/>
  <c r="AP230" i="44" s="1"/>
  <c r="AN229" i="44"/>
  <c r="AO229" i="44" s="1"/>
  <c r="AP229" i="44" s="1"/>
  <c r="AN228" i="44"/>
  <c r="AO228" i="44" s="1"/>
  <c r="AP228" i="44" s="1"/>
  <c r="AN227" i="44"/>
  <c r="AO227" i="44" s="1"/>
  <c r="AP227" i="44" s="1"/>
  <c r="AN226" i="44"/>
  <c r="AO226" i="44" s="1"/>
  <c r="AP226" i="44" s="1"/>
  <c r="AN225" i="44"/>
  <c r="AO225" i="44" s="1"/>
  <c r="AP225" i="44" s="1"/>
  <c r="AN224" i="44"/>
  <c r="AO224" i="44" s="1"/>
  <c r="AP224" i="44" s="1"/>
  <c r="AN223" i="44"/>
  <c r="AO223" i="44" s="1"/>
  <c r="AP223" i="44" s="1"/>
  <c r="AN222" i="44"/>
  <c r="AO222" i="44" s="1"/>
  <c r="AP222" i="44" s="1"/>
  <c r="AN221" i="44"/>
  <c r="AO221" i="44" s="1"/>
  <c r="AP221" i="44" s="1"/>
  <c r="AN220" i="44"/>
  <c r="AO220" i="44" s="1"/>
  <c r="AP220" i="44" s="1"/>
  <c r="AN219" i="44"/>
  <c r="AO219" i="44" s="1"/>
  <c r="AP219" i="44" s="1"/>
  <c r="AP218" i="44"/>
  <c r="AN218" i="44"/>
  <c r="AN217" i="44"/>
  <c r="AO217" i="44" s="1"/>
  <c r="AP217" i="44" s="1"/>
  <c r="AN216" i="44"/>
  <c r="AO216" i="44" s="1"/>
  <c r="AP216" i="44" s="1"/>
  <c r="AN215" i="44"/>
  <c r="AO215" i="44" s="1"/>
  <c r="AP215" i="44" s="1"/>
  <c r="AN214" i="44"/>
  <c r="AO214" i="44" s="1"/>
  <c r="AP214" i="44" s="1"/>
  <c r="AN213" i="44"/>
  <c r="AO213" i="44" s="1"/>
  <c r="AP213" i="44" s="1"/>
  <c r="AN212" i="44"/>
  <c r="AO212" i="44" s="1"/>
  <c r="AP212" i="44" s="1"/>
  <c r="AN211" i="44"/>
  <c r="AO211" i="44" s="1"/>
  <c r="AP211" i="44" s="1"/>
  <c r="AN210" i="44"/>
  <c r="AO210" i="44" s="1"/>
  <c r="AP210" i="44" s="1"/>
  <c r="AN209" i="44"/>
  <c r="AO209" i="44" s="1"/>
  <c r="AP209" i="44" s="1"/>
  <c r="AN208" i="44"/>
  <c r="AO208" i="44" s="1"/>
  <c r="AP208" i="44" s="1"/>
  <c r="AN207" i="44"/>
  <c r="AO207" i="44" s="1"/>
  <c r="AP207" i="44" s="1"/>
  <c r="AN206" i="44"/>
  <c r="AO206" i="44" s="1"/>
  <c r="AP206" i="44" s="1"/>
  <c r="AN205" i="44"/>
  <c r="AO205" i="44" s="1"/>
  <c r="AP205" i="44" s="1"/>
  <c r="AN204" i="44"/>
  <c r="AO204" i="44" s="1"/>
  <c r="AP204" i="44" s="1"/>
  <c r="AN203" i="44"/>
  <c r="AO203" i="44" s="1"/>
  <c r="AP203" i="44" s="1"/>
  <c r="AN202" i="44"/>
  <c r="AO202" i="44" s="1"/>
  <c r="AP202" i="44" s="1"/>
  <c r="AN201" i="44"/>
  <c r="AO201" i="44" s="1"/>
  <c r="AP201" i="44" s="1"/>
  <c r="AN200" i="44"/>
  <c r="AO200" i="44" s="1"/>
  <c r="AP200" i="44" s="1"/>
  <c r="AN199" i="44"/>
  <c r="AO199" i="44" s="1"/>
  <c r="AP199" i="44" s="1"/>
  <c r="AN198" i="44"/>
  <c r="AO198" i="44" s="1"/>
  <c r="AP198" i="44" s="1"/>
  <c r="AN197" i="44"/>
  <c r="AO197" i="44" s="1"/>
  <c r="AP197" i="44" s="1"/>
  <c r="AN196" i="44"/>
  <c r="AO196" i="44" s="1"/>
  <c r="AP196" i="44" s="1"/>
  <c r="AN195" i="44"/>
  <c r="AO195" i="44" s="1"/>
  <c r="AP195" i="44" s="1"/>
  <c r="AN194" i="44"/>
  <c r="AO194" i="44" s="1"/>
  <c r="AP194" i="44" s="1"/>
  <c r="AN193" i="44"/>
  <c r="AO193" i="44" s="1"/>
  <c r="AP193" i="44" s="1"/>
  <c r="AN192" i="44"/>
  <c r="AO192" i="44" s="1"/>
  <c r="AP192" i="44" s="1"/>
  <c r="AN191" i="44"/>
  <c r="AO191" i="44" s="1"/>
  <c r="AP191" i="44" s="1"/>
  <c r="AN190" i="44"/>
  <c r="AO190" i="44" s="1"/>
  <c r="AP190" i="44" s="1"/>
  <c r="AN189" i="44"/>
  <c r="AO189" i="44" s="1"/>
  <c r="AP189" i="44" s="1"/>
  <c r="AN188" i="44"/>
  <c r="AO188" i="44" s="1"/>
  <c r="AP188" i="44" s="1"/>
  <c r="AN187" i="44"/>
  <c r="AO187" i="44" s="1"/>
  <c r="AP187" i="44" s="1"/>
  <c r="AN186" i="44"/>
  <c r="AO186" i="44" s="1"/>
  <c r="AP186" i="44" s="1"/>
  <c r="AN185" i="44"/>
  <c r="AO185" i="44" s="1"/>
  <c r="AP185" i="44" s="1"/>
  <c r="AN184" i="44"/>
  <c r="AO184" i="44" s="1"/>
  <c r="AP184" i="44" s="1"/>
  <c r="AN183" i="44"/>
  <c r="AO183" i="44" s="1"/>
  <c r="AP183" i="44" s="1"/>
  <c r="AN182" i="44"/>
  <c r="AO182" i="44" s="1"/>
  <c r="AP182" i="44" s="1"/>
  <c r="AN181" i="44"/>
  <c r="AO181" i="44" s="1"/>
  <c r="AP181" i="44" s="1"/>
  <c r="AN180" i="44"/>
  <c r="AO180" i="44" s="1"/>
  <c r="AP180" i="44" s="1"/>
  <c r="AN179" i="44"/>
  <c r="AO179" i="44" s="1"/>
  <c r="AP179" i="44" s="1"/>
  <c r="AN178" i="44"/>
  <c r="AO178" i="44" s="1"/>
  <c r="AP178" i="44" s="1"/>
  <c r="AN177" i="44"/>
  <c r="AO177" i="44" s="1"/>
  <c r="AP177" i="44" s="1"/>
  <c r="AN176" i="44"/>
  <c r="AO176" i="44" s="1"/>
  <c r="AP176" i="44" s="1"/>
  <c r="AN175" i="44"/>
  <c r="AO175" i="44" s="1"/>
  <c r="AP175" i="44" s="1"/>
  <c r="AN174" i="44"/>
  <c r="AO174" i="44" s="1"/>
  <c r="AP174" i="44" s="1"/>
  <c r="AN173" i="44"/>
  <c r="AO173" i="44" s="1"/>
  <c r="AP173" i="44" s="1"/>
  <c r="AN172" i="44"/>
  <c r="AO172" i="44" s="1"/>
  <c r="AP172" i="44" s="1"/>
  <c r="AN171" i="44"/>
  <c r="AO171" i="44" s="1"/>
  <c r="AP171" i="44" s="1"/>
  <c r="AN170" i="44"/>
  <c r="AO170" i="44" s="1"/>
  <c r="AP170" i="44" s="1"/>
  <c r="AN169" i="44"/>
  <c r="AO169" i="44" s="1"/>
  <c r="AP169" i="44" s="1"/>
  <c r="AN168" i="44"/>
  <c r="AO168" i="44" s="1"/>
  <c r="AP168" i="44" s="1"/>
  <c r="AN167" i="44"/>
  <c r="AO167" i="44" s="1"/>
  <c r="AP167" i="44" s="1"/>
  <c r="AN166" i="44"/>
  <c r="AO166" i="44" s="1"/>
  <c r="AP166" i="44" s="1"/>
  <c r="AN165" i="44"/>
  <c r="AO165" i="44" s="1"/>
  <c r="AP165" i="44" s="1"/>
  <c r="AN164" i="44"/>
  <c r="AO164" i="44" s="1"/>
  <c r="AP164" i="44" s="1"/>
  <c r="AN163" i="44"/>
  <c r="AO163" i="44" s="1"/>
  <c r="AP163" i="44" s="1"/>
  <c r="AN162" i="44"/>
  <c r="AO162" i="44" s="1"/>
  <c r="AP162" i="44" s="1"/>
  <c r="AN161" i="44"/>
  <c r="AO161" i="44" s="1"/>
  <c r="AP161" i="44" s="1"/>
  <c r="AN160" i="44"/>
  <c r="AO160" i="44" s="1"/>
  <c r="AP160" i="44" s="1"/>
  <c r="AN159" i="44"/>
  <c r="AO159" i="44" s="1"/>
  <c r="AP159" i="44" s="1"/>
  <c r="AN158" i="44"/>
  <c r="AO158" i="44" s="1"/>
  <c r="AP158" i="44" s="1"/>
  <c r="AN157" i="44"/>
  <c r="AO157" i="44" s="1"/>
  <c r="AP157" i="44" s="1"/>
  <c r="AN155" i="44"/>
  <c r="AO155" i="44" s="1"/>
  <c r="AP155" i="44" s="1"/>
  <c r="AN154" i="44"/>
  <c r="AO154" i="44" s="1"/>
  <c r="AP154" i="44" s="1"/>
  <c r="AN153" i="44"/>
  <c r="AO153" i="44" s="1"/>
  <c r="AP153" i="44" s="1"/>
  <c r="AN152" i="44"/>
  <c r="AO152" i="44" s="1"/>
  <c r="AP152" i="44" s="1"/>
  <c r="AN151" i="44"/>
  <c r="AO151" i="44" s="1"/>
  <c r="AP151" i="44" s="1"/>
  <c r="AN150" i="44"/>
  <c r="AO150" i="44" s="1"/>
  <c r="AP150" i="44" s="1"/>
  <c r="AN149" i="44"/>
  <c r="AO149" i="44" s="1"/>
  <c r="AP149" i="44" s="1"/>
  <c r="AN148" i="44"/>
  <c r="AO148" i="44" s="1"/>
  <c r="AP148" i="44" s="1"/>
  <c r="AN147" i="44"/>
  <c r="AO147" i="44" s="1"/>
  <c r="AP147" i="44" s="1"/>
  <c r="AN146" i="44"/>
  <c r="AO146" i="44" s="1"/>
  <c r="AP146" i="44" s="1"/>
  <c r="AN145" i="44"/>
  <c r="AO145" i="44" s="1"/>
  <c r="AP145" i="44" s="1"/>
  <c r="AN144" i="44"/>
  <c r="AO144" i="44" s="1"/>
  <c r="AP144" i="44" s="1"/>
  <c r="AN143" i="44"/>
  <c r="AO143" i="44" s="1"/>
  <c r="AP143" i="44" s="1"/>
  <c r="AN142" i="44"/>
  <c r="AO142" i="44" s="1"/>
  <c r="AP142" i="44" s="1"/>
  <c r="AN141" i="44"/>
  <c r="AO141" i="44" s="1"/>
  <c r="AP141" i="44" s="1"/>
  <c r="AN140" i="44"/>
  <c r="AO140" i="44" s="1"/>
  <c r="AP140" i="44" s="1"/>
  <c r="AN139" i="44"/>
  <c r="AO139" i="44" s="1"/>
  <c r="AP139" i="44" s="1"/>
  <c r="AN138" i="44"/>
  <c r="AO138" i="44" s="1"/>
  <c r="AP138" i="44" s="1"/>
  <c r="AN137" i="44"/>
  <c r="AO137" i="44" s="1"/>
  <c r="AP137" i="44" s="1"/>
  <c r="AN136" i="44"/>
  <c r="AO136" i="44" s="1"/>
  <c r="AP136" i="44" s="1"/>
  <c r="AN135" i="44"/>
  <c r="AO135" i="44" s="1"/>
  <c r="AP135" i="44" s="1"/>
  <c r="AN134" i="44"/>
  <c r="AO134" i="44" s="1"/>
  <c r="AP134" i="44" s="1"/>
  <c r="AP133" i="44"/>
  <c r="AN133" i="44"/>
  <c r="AN132" i="44"/>
  <c r="AO132" i="44" s="1"/>
  <c r="AP132" i="44" s="1"/>
  <c r="AN131" i="44"/>
  <c r="AO131" i="44" s="1"/>
  <c r="AP131" i="44" s="1"/>
  <c r="AN129" i="44"/>
  <c r="AO129" i="44" s="1"/>
  <c r="AP129" i="44" s="1"/>
  <c r="AN128" i="44"/>
  <c r="AO128" i="44" s="1"/>
  <c r="AP128" i="44" s="1"/>
  <c r="AN127" i="44"/>
  <c r="AO127" i="44" s="1"/>
  <c r="AP127" i="44" s="1"/>
  <c r="AN126" i="44"/>
  <c r="AO126" i="44" s="1"/>
  <c r="AP126" i="44" s="1"/>
  <c r="AN125" i="44"/>
  <c r="AO125" i="44" s="1"/>
  <c r="AP125" i="44" s="1"/>
  <c r="AN124" i="44"/>
  <c r="AO124" i="44" s="1"/>
  <c r="AP124" i="44" s="1"/>
  <c r="AN123" i="44"/>
  <c r="AO123" i="44" s="1"/>
  <c r="AP123" i="44" s="1"/>
  <c r="AN122" i="44"/>
  <c r="AO122" i="44" s="1"/>
  <c r="AP122" i="44" s="1"/>
  <c r="AN121" i="44"/>
  <c r="AO121" i="44" s="1"/>
  <c r="AP121" i="44" s="1"/>
  <c r="AN120" i="44"/>
  <c r="AO120" i="44" s="1"/>
  <c r="AP120" i="44" s="1"/>
  <c r="AN119" i="44"/>
  <c r="AO119" i="44" s="1"/>
  <c r="AP119" i="44" s="1"/>
  <c r="AN118" i="44"/>
  <c r="AO118" i="44" s="1"/>
  <c r="AP118" i="44" s="1"/>
  <c r="AN117" i="44"/>
  <c r="AO117" i="44" s="1"/>
  <c r="AP117" i="44" s="1"/>
  <c r="AN116" i="44"/>
  <c r="AO116" i="44" s="1"/>
  <c r="AP116" i="44" s="1"/>
  <c r="AN115" i="44"/>
  <c r="AO115" i="44" s="1"/>
  <c r="AP115" i="44" s="1"/>
  <c r="AN114" i="44"/>
  <c r="AO114" i="44" s="1"/>
  <c r="AP114" i="44" s="1"/>
  <c r="AN113" i="44"/>
  <c r="AO113" i="44" s="1"/>
  <c r="AP113" i="44" s="1"/>
  <c r="AN112" i="44"/>
  <c r="AO112" i="44" s="1"/>
  <c r="AP112" i="44" s="1"/>
  <c r="AN111" i="44"/>
  <c r="AO111" i="44" s="1"/>
  <c r="AP111" i="44" s="1"/>
  <c r="AN110" i="44"/>
  <c r="AO110" i="44" s="1"/>
  <c r="AP110" i="44" s="1"/>
  <c r="AN109" i="44"/>
  <c r="AO109" i="44" s="1"/>
  <c r="AP109" i="44" s="1"/>
  <c r="AN108" i="44"/>
  <c r="AO108" i="44" s="1"/>
  <c r="AP108" i="44" s="1"/>
  <c r="AN107" i="44"/>
  <c r="AO107" i="44" s="1"/>
  <c r="AP107" i="44" s="1"/>
  <c r="AN106" i="44"/>
  <c r="AO106" i="44" s="1"/>
  <c r="AP106" i="44" s="1"/>
  <c r="AN105" i="44"/>
  <c r="AO105" i="44" s="1"/>
  <c r="AP105" i="44" s="1"/>
  <c r="AN104" i="44"/>
  <c r="AO104" i="44" s="1"/>
  <c r="AP104" i="44" s="1"/>
  <c r="AN103" i="44"/>
  <c r="AO103" i="44" s="1"/>
  <c r="AP103" i="44" s="1"/>
  <c r="AN102" i="44"/>
  <c r="AO102" i="44" s="1"/>
  <c r="AP102" i="44" s="1"/>
  <c r="AN101" i="44"/>
  <c r="AO101" i="44" s="1"/>
  <c r="AP101" i="44" s="1"/>
  <c r="AN100" i="44"/>
  <c r="AO100" i="44" s="1"/>
  <c r="AP100" i="44" s="1"/>
  <c r="AN99" i="44"/>
  <c r="AO99" i="44" s="1"/>
  <c r="AP99" i="44" s="1"/>
  <c r="AN98" i="44"/>
  <c r="AO98" i="44" s="1"/>
  <c r="AP98" i="44" s="1"/>
  <c r="AN97" i="44"/>
  <c r="AO97" i="44" s="1"/>
  <c r="AP97" i="44" s="1"/>
  <c r="AN96" i="44"/>
  <c r="AO96" i="44" s="1"/>
  <c r="AP96" i="44" s="1"/>
  <c r="AN95" i="44"/>
  <c r="AO95" i="44" s="1"/>
  <c r="AP95" i="44" s="1"/>
  <c r="AN94" i="44"/>
  <c r="AO94" i="44" s="1"/>
  <c r="AP94" i="44" s="1"/>
  <c r="AN93" i="44"/>
  <c r="AO93" i="44" s="1"/>
  <c r="AP93" i="44" s="1"/>
  <c r="AN92" i="44"/>
  <c r="AO92" i="44" s="1"/>
  <c r="AP92" i="44" s="1"/>
  <c r="AN91" i="44"/>
  <c r="AO91" i="44" s="1"/>
  <c r="AP91" i="44" s="1"/>
  <c r="AN90" i="44"/>
  <c r="AO90" i="44" s="1"/>
  <c r="AP90" i="44" s="1"/>
  <c r="AN89" i="44"/>
  <c r="AO89" i="44" s="1"/>
  <c r="AP89" i="44" s="1"/>
  <c r="AN88" i="44"/>
  <c r="AO88" i="44" s="1"/>
  <c r="AP88" i="44" s="1"/>
  <c r="AN87" i="44"/>
  <c r="AO87" i="44" s="1"/>
  <c r="AP87" i="44" s="1"/>
  <c r="AN86" i="44"/>
  <c r="AO86" i="44" s="1"/>
  <c r="AP86" i="44" s="1"/>
  <c r="AN85" i="44"/>
  <c r="AO85" i="44" s="1"/>
  <c r="AP85" i="44" s="1"/>
  <c r="AN84" i="44"/>
  <c r="AO84" i="44" s="1"/>
  <c r="AP84" i="44" s="1"/>
  <c r="AN83" i="44"/>
  <c r="AO83" i="44" s="1"/>
  <c r="AP83" i="44" s="1"/>
  <c r="AN82" i="44"/>
  <c r="AO82" i="44" s="1"/>
  <c r="AP82" i="44" s="1"/>
  <c r="AN81" i="44"/>
  <c r="AO81" i="44" s="1"/>
  <c r="AP81" i="44" s="1"/>
  <c r="AN80" i="44"/>
  <c r="AO80" i="44" s="1"/>
  <c r="AP80" i="44" s="1"/>
  <c r="AN79" i="44"/>
  <c r="AO79" i="44" s="1"/>
  <c r="AP79" i="44" s="1"/>
  <c r="AN78" i="44"/>
  <c r="AO78" i="44" s="1"/>
  <c r="AP78" i="44" s="1"/>
  <c r="AN77" i="44"/>
  <c r="AO77" i="44" s="1"/>
  <c r="AP77" i="44" s="1"/>
  <c r="AN76" i="44"/>
  <c r="AO76" i="44" s="1"/>
  <c r="AP76" i="44" s="1"/>
  <c r="AN75" i="44"/>
  <c r="AO75" i="44" s="1"/>
  <c r="AP75" i="44" s="1"/>
  <c r="AN74" i="44"/>
  <c r="AO74" i="44" s="1"/>
  <c r="AP74" i="44" s="1"/>
  <c r="AN73" i="44"/>
  <c r="AO73" i="44" s="1"/>
  <c r="AP73" i="44" s="1"/>
  <c r="AN72" i="44"/>
  <c r="AO72" i="44" s="1"/>
  <c r="AP72" i="44" s="1"/>
  <c r="AN71" i="44"/>
  <c r="AO71" i="44" s="1"/>
  <c r="AP71" i="44" s="1"/>
  <c r="AN70" i="44"/>
  <c r="AO70" i="44" s="1"/>
  <c r="AP70" i="44" s="1"/>
  <c r="AP69" i="44"/>
  <c r="AN69" i="44"/>
  <c r="AN68" i="44"/>
  <c r="AO68" i="44" s="1"/>
  <c r="AP68" i="44" s="1"/>
  <c r="AN67" i="44"/>
  <c r="AO67" i="44" s="1"/>
  <c r="AP67" i="44" s="1"/>
  <c r="AN66" i="44"/>
  <c r="AO66" i="44" s="1"/>
  <c r="AP66" i="44" s="1"/>
  <c r="AN65" i="44"/>
  <c r="AO65" i="44" s="1"/>
  <c r="AP65" i="44" s="1"/>
  <c r="AN64" i="44"/>
  <c r="AO64" i="44" s="1"/>
  <c r="AP64" i="44" s="1"/>
  <c r="AN63" i="44"/>
  <c r="AO63" i="44" s="1"/>
  <c r="AP63" i="44" s="1"/>
  <c r="AN62" i="44"/>
  <c r="AO62" i="44" s="1"/>
  <c r="AP62" i="44" s="1"/>
  <c r="AN61" i="44"/>
  <c r="AO61" i="44" s="1"/>
  <c r="AP61" i="44" s="1"/>
  <c r="AN60" i="44"/>
  <c r="AO60" i="44" s="1"/>
  <c r="AP60" i="44" s="1"/>
  <c r="AP59" i="44"/>
  <c r="AN59" i="44"/>
  <c r="AN58" i="44"/>
  <c r="AO58" i="44" s="1"/>
  <c r="AP58" i="44" s="1"/>
  <c r="AP57" i="44"/>
  <c r="AN57" i="44"/>
  <c r="AN54" i="44"/>
  <c r="AO54" i="44" s="1"/>
  <c r="AP54" i="44" s="1"/>
  <c r="AN53" i="44"/>
  <c r="AO53" i="44" s="1"/>
  <c r="AP53" i="44" s="1"/>
  <c r="AN52" i="44"/>
  <c r="AO52" i="44" s="1"/>
  <c r="AP52" i="44" s="1"/>
  <c r="AN51" i="44"/>
  <c r="AO51" i="44" s="1"/>
  <c r="AP51" i="44" s="1"/>
  <c r="AN50" i="44"/>
  <c r="AO50" i="44" s="1"/>
  <c r="AP50" i="44" s="1"/>
  <c r="AN49" i="44"/>
  <c r="AO49" i="44" s="1"/>
  <c r="AP49" i="44" s="1"/>
  <c r="AN48" i="44"/>
  <c r="AO48" i="44" s="1"/>
  <c r="AP48" i="44" s="1"/>
  <c r="AN47" i="44"/>
  <c r="AO47" i="44" s="1"/>
  <c r="AP47" i="44" s="1"/>
  <c r="AN46" i="44"/>
  <c r="AO46" i="44" s="1"/>
  <c r="AP46" i="44" s="1"/>
  <c r="AN45" i="44"/>
  <c r="AO45" i="44" s="1"/>
  <c r="AP45" i="44" s="1"/>
  <c r="AN44" i="44"/>
  <c r="AO44" i="44" s="1"/>
  <c r="AP44" i="44" s="1"/>
  <c r="AN43" i="44"/>
  <c r="AO43" i="44" s="1"/>
  <c r="AP43" i="44" s="1"/>
  <c r="AN42" i="44"/>
  <c r="AO42" i="44" s="1"/>
  <c r="AP42" i="44" s="1"/>
  <c r="AN41" i="44"/>
  <c r="AO41" i="44" s="1"/>
  <c r="AP41" i="44" s="1"/>
  <c r="AN40" i="44"/>
  <c r="AO40" i="44" s="1"/>
  <c r="AP40" i="44" s="1"/>
  <c r="AN39" i="44"/>
  <c r="AO39" i="44" s="1"/>
  <c r="AP39" i="44" s="1"/>
  <c r="AN38" i="44"/>
  <c r="AO38" i="44" s="1"/>
  <c r="AP38" i="44" s="1"/>
  <c r="AN37" i="44"/>
  <c r="AO37" i="44" s="1"/>
  <c r="AP37" i="44" s="1"/>
  <c r="AN36" i="44"/>
  <c r="AO36" i="44" s="1"/>
  <c r="AP36" i="44" s="1"/>
  <c r="AN35" i="44"/>
  <c r="AO35" i="44" s="1"/>
  <c r="AP35" i="44" s="1"/>
  <c r="AN34" i="44"/>
  <c r="AO34" i="44" s="1"/>
  <c r="AP34" i="44" s="1"/>
  <c r="AN33" i="44"/>
  <c r="AO33" i="44" s="1"/>
  <c r="AP33" i="44" s="1"/>
  <c r="AN32" i="44"/>
  <c r="AO32" i="44" s="1"/>
  <c r="AP32" i="44" s="1"/>
  <c r="AN31" i="44"/>
  <c r="AO31" i="44" s="1"/>
  <c r="AP31" i="44" s="1"/>
  <c r="AN30" i="44"/>
  <c r="AO30" i="44" s="1"/>
  <c r="AP30" i="44" s="1"/>
  <c r="AP29" i="44"/>
  <c r="AN29" i="44"/>
  <c r="AN28" i="44"/>
  <c r="AO28" i="44" s="1"/>
  <c r="AP28" i="44" s="1"/>
  <c r="AN27" i="44"/>
  <c r="AO27" i="44" s="1"/>
  <c r="AP27" i="44" s="1"/>
  <c r="AN26" i="44"/>
  <c r="AO26" i="44" s="1"/>
  <c r="AP26" i="44" s="1"/>
  <c r="AN25" i="44"/>
  <c r="AO25" i="44" s="1"/>
  <c r="AP25" i="44" s="1"/>
  <c r="AN24" i="44"/>
  <c r="AO24" i="44" s="1"/>
  <c r="AP24" i="44" s="1"/>
  <c r="AN23" i="44"/>
  <c r="AO23" i="44" s="1"/>
  <c r="AP23" i="44" s="1"/>
  <c r="AN22" i="44"/>
  <c r="AO22" i="44" s="1"/>
  <c r="AP22" i="44" s="1"/>
  <c r="AN21" i="44"/>
  <c r="AO21" i="44" s="1"/>
  <c r="AP21" i="44" s="1"/>
  <c r="AN20" i="44"/>
  <c r="AO20" i="44" s="1"/>
  <c r="AP20" i="44" s="1"/>
  <c r="AN19" i="44"/>
  <c r="AO19" i="44" s="1"/>
  <c r="AP19" i="44" s="1"/>
  <c r="AN18" i="44"/>
  <c r="AO18" i="44" s="1"/>
  <c r="AP18" i="44" s="1"/>
  <c r="AN17" i="44"/>
  <c r="AO17" i="44" s="1"/>
  <c r="AP17" i="44" s="1"/>
  <c r="AN16" i="44"/>
  <c r="AO16" i="44" s="1"/>
  <c r="AP16" i="44" s="1"/>
  <c r="AN15" i="44"/>
  <c r="AO15" i="44" s="1"/>
  <c r="AP15" i="44" s="1"/>
  <c r="AN14" i="44"/>
  <c r="AO14" i="44" s="1"/>
  <c r="AP14" i="44" s="1"/>
  <c r="AN13" i="44"/>
  <c r="AO13" i="44" s="1"/>
  <c r="AP13" i="44" s="1"/>
  <c r="AN12" i="44"/>
  <c r="AO12" i="44" s="1"/>
  <c r="AP12" i="44" s="1"/>
  <c r="AN11" i="44"/>
  <c r="AO11" i="44" s="1"/>
  <c r="AP11" i="44" s="1"/>
  <c r="AN10" i="44"/>
  <c r="AO10" i="44" s="1"/>
  <c r="AP10" i="44" s="1"/>
  <c r="AN9" i="44"/>
  <c r="AO9" i="44" s="1"/>
  <c r="AP9" i="44" s="1"/>
  <c r="AN8" i="44"/>
  <c r="AO8" i="44" s="1"/>
  <c r="AP8" i="44" s="1"/>
  <c r="AP7" i="44"/>
  <c r="AN7" i="44"/>
  <c r="AN6" i="44"/>
  <c r="AO6" i="44" s="1"/>
  <c r="AP6" i="44" s="1"/>
  <c r="AN5" i="44"/>
  <c r="AO5" i="44" s="1"/>
  <c r="AP5" i="44" s="1"/>
  <c r="AN4" i="44"/>
  <c r="AO4" i="44" s="1"/>
  <c r="AP4" i="44" s="1"/>
  <c r="AN3" i="44"/>
  <c r="AO3" i="44" s="1"/>
  <c r="AP3" i="44" s="1"/>
  <c r="AP620" i="44" l="1"/>
  <c r="AP757" i="44" s="1"/>
</calcChain>
</file>

<file path=xl/sharedStrings.xml><?xml version="1.0" encoding="utf-8"?>
<sst xmlns="http://schemas.openxmlformats.org/spreadsheetml/2006/main" count="1441" uniqueCount="1023">
  <si>
    <t>STOCK EN ALMAC.</t>
  </si>
  <si>
    <t>ENTRADA</t>
  </si>
  <si>
    <t>EXISTENCIA</t>
  </si>
  <si>
    <t>Valor RD$</t>
  </si>
  <si>
    <t>PRECIO UNITARIO</t>
  </si>
  <si>
    <t>ACETAMINOFEN (PARACETAMOL)500 MG TAB.</t>
  </si>
  <si>
    <t>PARACETAMOL 1000MG/100ML INFUION I.V</t>
  </si>
  <si>
    <t>ACETAMINOFEN SUPOSITORIO  100 MG</t>
  </si>
  <si>
    <t>ACETAMINOFEN GOTAS</t>
  </si>
  <si>
    <t>ACICLOVIR 250 MG VIAL</t>
  </si>
  <si>
    <t>ACIDO ACETILSALICILICO  325 MG TAB.(ASPIRINA 325)</t>
  </si>
  <si>
    <t>ACIDO ACETILSALICILICO 81 MG TAB. (ASPIRINA 81)</t>
  </si>
  <si>
    <t>ACIDO ASCORBICO (VITAMINA C) 500 MG/5ML AMPOLLA I.V.</t>
  </si>
  <si>
    <t>ACIDO ASCORBICO (VITAMINA C) 500MG TAB.</t>
  </si>
  <si>
    <t>ACIDO FOLICO 5MG TAB.</t>
  </si>
  <si>
    <t>ACIDO MEFENAMICO 500 MG TAB. (PONSTAN)</t>
  </si>
  <si>
    <t>ACIDO TRICLOROACETICO FRASCO 10 ML 95%</t>
  </si>
  <si>
    <t>ADRENALINA 1MG/ML AMP. 1ML I.V.</t>
  </si>
  <si>
    <t>AGUA INYECTABLE AMPOLLA  10ML (DESTILADA)</t>
  </si>
  <si>
    <t>ALBENDAZOL DE 10 MG</t>
  </si>
  <si>
    <t>ALBUMINA HUMANA 20% 50ML.  FCO.</t>
  </si>
  <si>
    <t>AMBROXOL 15MG AMP.</t>
  </si>
  <si>
    <t>AMINOFILINA 250MG/10ML AMP.</t>
  </si>
  <si>
    <t>AMIODARONA 200 MG TAB.</t>
  </si>
  <si>
    <t>AMIODARONA 150MG/3ML AMP.</t>
  </si>
  <si>
    <t>AMOXICILINA 500MG + ACIDO CLAVULANICO 125MG TAB. O CAPSULA</t>
  </si>
  <si>
    <t>AMPICILINA (ANHIDRA) 1G  VIAL I.M I.V.</t>
  </si>
  <si>
    <t>ATENOLOL 100 MG TAG.</t>
  </si>
  <si>
    <t>ATENOLOL 50MG TAB.</t>
  </si>
  <si>
    <t>ATRACURIO BESILATO 25MG/2.5ML AMP. 1ML</t>
  </si>
  <si>
    <t>AZITROMICINA 200MG/5ML POLVO PARA SUP.FRASCO 30ML</t>
  </si>
  <si>
    <t>AZITROMICINA 500MG TAB. O CAPSULA</t>
  </si>
  <si>
    <t>BISOPROLOL 2.5MG/TABLETA</t>
  </si>
  <si>
    <t>BISOPROLOL FUMARATO 5MG TABLETA</t>
  </si>
  <si>
    <t>BUDESONIDE  SOLUCION P/NEBULIZAR AMP.</t>
  </si>
  <si>
    <t xml:space="preserve">BUPIVACAINA 0.5% 5MG/ML VIAL 20ML I.T </t>
  </si>
  <si>
    <t xml:space="preserve">CAPTOPRIL 25MG </t>
  </si>
  <si>
    <t>CAPTOPRIL 50MG</t>
  </si>
  <si>
    <t>CARBAMACEPINA 200MG TABLETA</t>
  </si>
  <si>
    <t xml:space="preserve">CARBAMACEPINA 100MG TABLETA </t>
  </si>
  <si>
    <t>CARVEDILOL 12.5MG TAB.</t>
  </si>
  <si>
    <t>CARVEDILOL 25MG TAB.</t>
  </si>
  <si>
    <t>CARVEDILOL 3.125MG TAB.</t>
  </si>
  <si>
    <t>CARVEDILOL 6.25MG TAB.</t>
  </si>
  <si>
    <t>CATAPRESAN 0.100MG TAB.</t>
  </si>
  <si>
    <t>CEFALEXINA 500MG CAPSULA</t>
  </si>
  <si>
    <t>CEFAZOLINA 1G AMPOLLA.</t>
  </si>
  <si>
    <t>CETIRIZINA TAB.</t>
  </si>
  <si>
    <t>CIPROFLOXACINA 500MG TAB.</t>
  </si>
  <si>
    <t>CLINDAMICINA 600MG/4ML  AMP.</t>
  </si>
  <si>
    <t>CLINDAMICINA 800 MG TAB.</t>
  </si>
  <si>
    <t>CLOPIDOGREL 75MG TAB.</t>
  </si>
  <si>
    <t>CLORANFENICOL 1G FCO.</t>
  </si>
  <si>
    <t>CLORANFENICOL CREMA</t>
  </si>
  <si>
    <t>CLORURO DE POTACIO 20%  CLK AMP.</t>
  </si>
  <si>
    <t>DANTROLENO SODICO 20 MG FCOS</t>
  </si>
  <si>
    <t>DEXAMETASONA 8MG/2ML AMP.</t>
  </si>
  <si>
    <t>DEXAMETAZONA 0.1% (TRASIDEX OFTENO ) SOL. OFTALMICA</t>
  </si>
  <si>
    <t>DEXAMETAZONA 0.1% (TRASIDEX OFTENO ) UNGÜENTO</t>
  </si>
  <si>
    <t>DEXTROSA 5%  100ML I.V.AMP.</t>
  </si>
  <si>
    <t>DIAMENE 633</t>
  </si>
  <si>
    <t>DICLOFENAC SODICO 75MG/ML AMP. 3ML I.V.I.M.</t>
  </si>
  <si>
    <t>DICLOFENAC SODICO 50MG TABLETA</t>
  </si>
  <si>
    <t>DICLOXACILINA 100 MG TAB.</t>
  </si>
  <si>
    <t>DIFENHIDRAMINA 25MG/TAB.. (FENDRAMIN)</t>
  </si>
  <si>
    <t>DIGOXINA 0.25MG TAB.</t>
  </si>
  <si>
    <t>DIMENHIDRINATO 50MG (DRAMIDON)</t>
  </si>
  <si>
    <t>DIPIRONA 1G/ 2 ML AMP. (METAMIZOL)</t>
  </si>
  <si>
    <t>ENALAPRIL MALEATO 10MG TAB.</t>
  </si>
  <si>
    <t>ENALAPRIL MALEATO 20MG TAB.</t>
  </si>
  <si>
    <t>ENEMA FLEET ADULTO</t>
  </si>
  <si>
    <t>ENEMA PEDIATRICO</t>
  </si>
  <si>
    <t>ERITROPROYECTINA HUMANA 4000 UI/0.3ML JERINGA PRECARGADA</t>
  </si>
  <si>
    <t>ESPIRONOLATONA 100 MG TAB.</t>
  </si>
  <si>
    <t>ESPIRONOLATONA 25 MG TABLETA</t>
  </si>
  <si>
    <t xml:space="preserve">ESTRETOQUINASA 1,500.000 UI VIAL </t>
  </si>
  <si>
    <t xml:space="preserve">FENITOINA SODICA 50MG/ML AMPOLLA 5ML I.V. </t>
  </si>
  <si>
    <t>FENITOINA SODICA 100MG TAB.</t>
  </si>
  <si>
    <t>FENTANILO CITRATO INY. IM-IV 0.5 MG/ML AMP. 10ML</t>
  </si>
  <si>
    <t>FITOMENADIONA VIT. K 10MG/ML  AMPOLLA</t>
  </si>
  <si>
    <t>FLUCONAZOL 200 MG/100ML FRASCO AMPOLLA I.V.</t>
  </si>
  <si>
    <t>FLUMAZENIL 0.5 MG AMP.</t>
  </si>
  <si>
    <t>FLUOXETINA 20 MG TAB.</t>
  </si>
  <si>
    <t>FLUFENAZINA DECANOATO AMPOLLA INYECTABLE 25MG/ML</t>
  </si>
  <si>
    <t xml:space="preserve">FOSFOMICINA JARABE </t>
  </si>
  <si>
    <t>FOSFOMICINA 1G FCO.</t>
  </si>
  <si>
    <t>FUROSEMIDA 40MG TAB.</t>
  </si>
  <si>
    <t>GLUCONATO DE CALCIO 10% amp.10ML i.v.</t>
  </si>
  <si>
    <t xml:space="preserve">HALOPERIDOL 5MG TAB. </t>
  </si>
  <si>
    <t>HEPA-MERZ 10ML AMP</t>
  </si>
  <si>
    <t>HEPATITIS B PEDIATRICO</t>
  </si>
  <si>
    <t>HIDROCLOROTIAZIDA 25 MG TAB.</t>
  </si>
  <si>
    <t>HIERRO DEXTROSA 100mg/2m</t>
  </si>
  <si>
    <t>HIERRO SACAROSA 100MG/5ML AMP. (VENOFER)</t>
  </si>
  <si>
    <t>IBUPROFENO 600 MG TAB.</t>
  </si>
  <si>
    <t>HYAMINOL 16 ONZA</t>
  </si>
  <si>
    <t xml:space="preserve">IMIPENEM 500MG + CILASTATINA 500 MG VIAL I.V. </t>
  </si>
  <si>
    <t>IOPAMIDOL 300MG/50 ML FCO</t>
  </si>
  <si>
    <t>INMUNO GLOBULINA ANTI D (FACTOR RH) 300MG JERINGA PRECARGADA</t>
  </si>
  <si>
    <t>INSULINA  MIXTA 70/30  100UI/ML VIAL 10 ML</t>
  </si>
  <si>
    <t>INSULINA REGULAR (CRISTALINA) 100UI/ML VIAL 10ML</t>
  </si>
  <si>
    <t>IPATROPIUM BROMURO S/P NEBULIZAR</t>
  </si>
  <si>
    <t>KALARA SOBRE</t>
  </si>
  <si>
    <t>KETEROLACO 60MG/2ML AMPOLLA I.V, I.M.</t>
  </si>
  <si>
    <t>KETEROLACO INY. IM-IV 30MG/ML AMP. 1ML I.V. I.M.</t>
  </si>
  <si>
    <t>KETOCONAZOL TAB.</t>
  </si>
  <si>
    <t xml:space="preserve">LACTULOSA  </t>
  </si>
  <si>
    <t>LECHE MAGNECIA 4 ONAZ.</t>
  </si>
  <si>
    <t>LEVITERACETAN 500MG TAB. (KEPRA)</t>
  </si>
  <si>
    <t>LEVOFLOXACINA 500MG/100ML INFUSION FRASCO VIAL I.V.</t>
  </si>
  <si>
    <t>LIDOCAINA 2% + EPINEFRINA 1/200.200 2.0g/100ml vial 50ml</t>
  </si>
  <si>
    <t>LIDOCAINA CLORHIDRATO 2% SIN EPINEFRINA 20MG/ML VIAL 50ML I.V. I.M</t>
  </si>
  <si>
    <t xml:space="preserve">LISINOPRIL 20 MG TAB. </t>
  </si>
  <si>
    <t>LORATADINA JARABE 60ML</t>
  </si>
  <si>
    <t>LORATADINA TAB.</t>
  </si>
  <si>
    <t>LOSARTAN 100MG TAB.</t>
  </si>
  <si>
    <t>LOSARTAN 50MG TAB.</t>
  </si>
  <si>
    <t>METIL PRIDNISOLONA 125MG FRCOS.</t>
  </si>
  <si>
    <t>METIL PRIDNISOLONA 80MG/ML AMPOLLA</t>
  </si>
  <si>
    <t xml:space="preserve">METIL PRIDNISOLONA VIAL 40MG/ 1 ML </t>
  </si>
  <si>
    <t>METILDOPA 500MG TAB.</t>
  </si>
  <si>
    <t>METOCLOPRAMIDA 10MG TAB.</t>
  </si>
  <si>
    <t>METRONIDAZOL 500 MG TAB</t>
  </si>
  <si>
    <t>MIDAZOLAN 15MG TABLETA.</t>
  </si>
  <si>
    <t>MIOLENE 50MG AMP.</t>
  </si>
  <si>
    <t>MISOPROSTOL TAB. (CITOTEC)</t>
  </si>
  <si>
    <t>MORFINA DE 10MG AMP</t>
  </si>
  <si>
    <t>MULTIVITAMINICO</t>
  </si>
  <si>
    <t>NALBUFINA CLORHIDRATO INY. IM-IV SC 10MG/ML AMP. 3ML</t>
  </si>
  <si>
    <t>NALOXONA 0.4MG AMP.</t>
  </si>
  <si>
    <t>N-BUTIL (HIOSINA) TAB.</t>
  </si>
  <si>
    <t>NEOSTIGMINA 0.5MG</t>
  </si>
  <si>
    <t>NIFEDIPINA 10MG TAB.</t>
  </si>
  <si>
    <t>NIFEDIPINA 20MG TAB.</t>
  </si>
  <si>
    <t>NIFEDIPINA RETARD 30MG TAB.</t>
  </si>
  <si>
    <t>NIFEDIPINA RETARD 60MG TAB.</t>
  </si>
  <si>
    <t>NISTATINA 100,000 UI/ML SUSPENSION FRASCO 30ML</t>
  </si>
  <si>
    <t xml:space="preserve">NITOROL 5MG TAB. </t>
  </si>
  <si>
    <t>NITROFURAZONA 1 LIB FCO</t>
  </si>
  <si>
    <t>NOVABUPI</t>
  </si>
  <si>
    <t>OLANZAPINA 10 MG TABLETA</t>
  </si>
  <si>
    <t>OLANZAPINA 5MG TABLETA</t>
  </si>
  <si>
    <t>OMEPRAZOL 20 MG TAB.</t>
  </si>
  <si>
    <t>OMEPRAZOL SODICO LIOFILIZADO 40MG VIAL 10ML I.V.</t>
  </si>
  <si>
    <t>ONDASENTRON AMP. 8MG</t>
  </si>
  <si>
    <t>OXITOCINA 10 UI</t>
  </si>
  <si>
    <t xml:space="preserve">PENICILINA G BENZATINICA 600.000 UI VIAL </t>
  </si>
  <si>
    <t xml:space="preserve">PENICILINA G BENZATINICA 2.400.000 UI VIAL </t>
  </si>
  <si>
    <t>PIRACETAN 1G AMPOLLA</t>
  </si>
  <si>
    <t>PREDNISONA 50 MG TAB.</t>
  </si>
  <si>
    <t xml:space="preserve">PREGABALINA 75MG TAB. </t>
  </si>
  <si>
    <t>PROPANOLOL 20 MG TAB.</t>
  </si>
  <si>
    <t>PROPANOLOL 40 MG TAB</t>
  </si>
  <si>
    <t>QUETIAPINA 100 MG TAB.</t>
  </si>
  <si>
    <t>RAMIPRIL 5 MG TAB.</t>
  </si>
  <si>
    <t>RANITIDINA 150 MG TAB.</t>
  </si>
  <si>
    <t xml:space="preserve">RANITIDINA 50MG/2ML AMP. </t>
  </si>
  <si>
    <t>SERTRALINA 50 MG TAB.</t>
  </si>
  <si>
    <t>SERTAL COMPUESTO 100MG AMP..</t>
  </si>
  <si>
    <t>SERTAL COMPUESTO 100MG TAB.</t>
  </si>
  <si>
    <t>SERTAL SIMPLE (PROPINOX CLORHIDRATO 10 MG/ 1 ML AMPOLLA).</t>
  </si>
  <si>
    <t xml:space="preserve">SEVOFLUORANO VIAL 250ML </t>
  </si>
  <si>
    <t>SUCCINILCOLINA FCO</t>
  </si>
  <si>
    <t>SUCRALFATO GRANULADO 1G  SOBRE</t>
  </si>
  <si>
    <t>SUERO ORAL LIQUIDO (DEXLITO)</t>
  </si>
  <si>
    <t>SULFATO DE MAGNESIO 20% 10 ML</t>
  </si>
  <si>
    <t>SULFATO FERROSO 300 MG TAB.</t>
  </si>
  <si>
    <t>SULFADIAZINA ARGENTICA 1% CREMA TARRO 400 G</t>
  </si>
  <si>
    <t>TOBRAMICINA 0.3% GOTAS OFTALMICAS.</t>
  </si>
  <si>
    <t>TOXOPIN 25MG TAB.</t>
  </si>
  <si>
    <t>T-P OFTENO SOL.OFTALMICA</t>
  </si>
  <si>
    <t xml:space="preserve">TRAMADOL 100MG AMP. </t>
  </si>
  <si>
    <t>TRAZIDEX (TOBRAMICINA 0.3%+DEXAMETAZONA 0.1% ) GOTAS OFTALMICAS  5ML</t>
  </si>
  <si>
    <t>TRIMETROPRIL SULFA 500MG</t>
  </si>
  <si>
    <t>VALPAQUINE 500 MG TAB. (ACIDO VALPROICO)</t>
  </si>
  <si>
    <t>VANCOMICINA 1G FCO</t>
  </si>
  <si>
    <t>VERAPAMIL 80 MG TAB.</t>
  </si>
  <si>
    <t>WARFARINA SODICA 5MG TABLETA</t>
  </si>
  <si>
    <t>ACIDO CITRICO 50% GALON</t>
  </si>
  <si>
    <t>AGUJA RAQUIDEA #16</t>
  </si>
  <si>
    <t>AGUJA VACUNTAINER PARA LABORATORIO</t>
  </si>
  <si>
    <t>ALCOHOL ISOPROPILICO 70% GALON</t>
  </si>
  <si>
    <t>ALCOHOL ISOPROPILICO 95% GL.</t>
  </si>
  <si>
    <t xml:space="preserve">ALGODÓN ADSORBENTE 1 LIBRA </t>
  </si>
  <si>
    <t>BAJA LENGUA MADERA c/100</t>
  </si>
  <si>
    <t>BAJANTE DE RELOJ</t>
  </si>
  <si>
    <t xml:space="preserve">BAJANTE DE SUERO  </t>
  </si>
  <si>
    <t>BATA DESECHABLE QUIRURGICAS STERIL</t>
  </si>
  <si>
    <t xml:space="preserve">BISTURI CON MANGO #11 </t>
  </si>
  <si>
    <t xml:space="preserve">BISTURI CON MANGO #15 </t>
  </si>
  <si>
    <t xml:space="preserve">BISTURI CON MANGO #20 </t>
  </si>
  <si>
    <t xml:space="preserve">BISTURI CON MANGO #21 </t>
  </si>
  <si>
    <t xml:space="preserve">BISTURI CON MANGO #22 </t>
  </si>
  <si>
    <t>BISTURI CON MANGO #23</t>
  </si>
  <si>
    <t>BOLSA COLECTORA DE ORINA PEDIATRICA 100ML</t>
  </si>
  <si>
    <t xml:space="preserve">BOLSA DE ALIMENTACION CON CONTROL FLUIDOS </t>
  </si>
  <si>
    <t>BOLSA RECOLECTORA DE SANGRE</t>
  </si>
  <si>
    <t xml:space="preserve">BRAZALETE PEDIATRICO AZUL </t>
  </si>
  <si>
    <t>BRAZALETES PEDIATRICO ROSADO</t>
  </si>
  <si>
    <t>CAL SODADA</t>
  </si>
  <si>
    <t>SELLO DE AGUA</t>
  </si>
  <si>
    <t>CANULA DE MAYO 50 MM</t>
  </si>
  <si>
    <t>CANULA DE MAYO 70 MM</t>
  </si>
  <si>
    <t>CANULA DE MAYO 90 MM</t>
  </si>
  <si>
    <t>CANULA DE SUCCION #10</t>
  </si>
  <si>
    <t>CANULA DE SUCCION #12</t>
  </si>
  <si>
    <t xml:space="preserve">CANULA DE YANKAWER </t>
  </si>
  <si>
    <t>CANULA NASAL RECIEN NACIDO</t>
  </si>
  <si>
    <t>CARTUCHOS DE GASES ARTERIALES PARA PH,Pco2</t>
  </si>
  <si>
    <t>CASSETTE</t>
  </si>
  <si>
    <t>CATETER  IV CORTO #18</t>
  </si>
  <si>
    <t>CATETER  IV CORTO #20</t>
  </si>
  <si>
    <t>CATETER  IV CORTO #22</t>
  </si>
  <si>
    <t>CATETER  IV CORTO #24</t>
  </si>
  <si>
    <t>CATETER DE HEMODIALISIS 13.5 X 19.5</t>
  </si>
  <si>
    <t>CATETER ESPIDURAL #16</t>
  </si>
  <si>
    <t>CATETER ESPIDURAL PEDIATRICO #16</t>
  </si>
  <si>
    <t>CATETER VIA CENTRAL PEDIATRICO DOBLE LUMEN 5FR</t>
  </si>
  <si>
    <t xml:space="preserve">CEPILLO QUIRURGICO + CLORHEXIDINA 4% </t>
  </si>
  <si>
    <t>CERA PARA HUESO</t>
  </si>
  <si>
    <t>CINTA AUTOCLAVE O TESTIGO MARFIL</t>
  </si>
  <si>
    <t>CIRCUITO DE ANESTESIA ADULTO</t>
  </si>
  <si>
    <t>CIRCUITO VENTILADOR /PEDIATRICO</t>
  </si>
  <si>
    <t xml:space="preserve">CIRCUITO VENTILADOR /NEONATAL </t>
  </si>
  <si>
    <t xml:space="preserve">CLAN UMBILICAL MEDIANO </t>
  </si>
  <si>
    <t>COLLARIN BLANDO LARGO</t>
  </si>
  <si>
    <t>COLLARIN RIGIDO LARGO</t>
  </si>
  <si>
    <t>CONECTORES DE 1 VIA</t>
  </si>
  <si>
    <t>CONECTORES EN Y 2 VIA BAXTER</t>
  </si>
  <si>
    <t>COMPRESAS ESTERIL</t>
  </si>
  <si>
    <t>CUCHILLAS  S-35</t>
  </si>
  <si>
    <t>ELECTRODO PEDIATRICO</t>
  </si>
  <si>
    <t>ESPATULA DE AIRE</t>
  </si>
  <si>
    <t>ESPECULO VAGINAL  M</t>
  </si>
  <si>
    <t xml:space="preserve">ESPECULO VAGINAL  S </t>
  </si>
  <si>
    <t>EQUIPO DE PROTECCION PERSONAL  EPP</t>
  </si>
  <si>
    <t>GASA 36 X 100 YDS. - ALMOHADA</t>
  </si>
  <si>
    <t xml:space="preserve">GASA DE  5 UDS ESTERIL </t>
  </si>
  <si>
    <t>GASA DE 10 UDS ESTERIL</t>
  </si>
  <si>
    <t xml:space="preserve">GEL SONOGRAFICO GALON </t>
  </si>
  <si>
    <t>GLUCONATO DE CLORHEXIDINA 4% GALON</t>
  </si>
  <si>
    <t>GORRO DE CIRUGIA PARA MUJER</t>
  </si>
  <si>
    <t>GRAPADORA PARA PIEL</t>
  </si>
  <si>
    <t>GUANTES QUIRURGICO #8.5 UNIDAD</t>
  </si>
  <si>
    <t>GUANTES SUELTOS S</t>
  </si>
  <si>
    <t>GUANTES SUELTOS XS</t>
  </si>
  <si>
    <t>HEMOVAC #12</t>
  </si>
  <si>
    <t>HEMOVAC #14</t>
  </si>
  <si>
    <t>HEMOVAC #16</t>
  </si>
  <si>
    <t>HEMOVAC #18</t>
  </si>
  <si>
    <t>HILO CATGUT CROMICO 1.0 AGU. CURVA ROMA 1/2 25 MM 70 CM</t>
  </si>
  <si>
    <t>HILO CATGUT CROMICO 3.0 AGU CURVA ROMA 1/2 25MM 70CM</t>
  </si>
  <si>
    <t>HILO CATGUT CROMICO 4.0 AGU CURVA ROMA 1/2 25MM 70CM</t>
  </si>
  <si>
    <t>HILO CATGUT CROMICO 5.0 AGU CURVA ROMA 1/2 25MM 70CM</t>
  </si>
  <si>
    <t>HILO SEDA 4.0</t>
  </si>
  <si>
    <t>HILO SEDA 5.0</t>
  </si>
  <si>
    <t>HILO SEDA 6.0</t>
  </si>
  <si>
    <t>HOJA DE BISTURI  #10 C/100 UNIDAD</t>
  </si>
  <si>
    <t>HOJA DE BISTURI  #15 C/100 UNIDAD</t>
  </si>
  <si>
    <t>HOJA DE BISTURI  #20 C/100 UNIDAD</t>
  </si>
  <si>
    <t>HOJA DE BISTURI  #21 C/100 UNIDAD</t>
  </si>
  <si>
    <t>HOJA DE BISTURI  #22 C/100 UNIDAD</t>
  </si>
  <si>
    <t>HOJA DE BISTURI  #23 C/100 UNIDAD</t>
  </si>
  <si>
    <t>JERINGA CON AGUJA 10ML</t>
  </si>
  <si>
    <t>JERINGA CON AGUJA 20ML</t>
  </si>
  <si>
    <t xml:space="preserve">JERINGA CON AGUJA 3ML </t>
  </si>
  <si>
    <t>JERINGA CON AGUJA 50ML</t>
  </si>
  <si>
    <t>JERINGA CON AGUJA 5ML</t>
  </si>
  <si>
    <t>JERINGA DE BULBO</t>
  </si>
  <si>
    <t>KIT HEMODIALISIS 170 Y 210</t>
  </si>
  <si>
    <t>LLAVE 3 VIAS</t>
  </si>
  <si>
    <t>MALLA PARA HERNIA BIOMECH 30 X 30</t>
  </si>
  <si>
    <t xml:space="preserve">MALLA PARA HERNIA BIOMESH 15 X15 </t>
  </si>
  <si>
    <t>MALLA PROLENE 15 X 30</t>
  </si>
  <si>
    <t>MARIPOSITAS No. 21 G</t>
  </si>
  <si>
    <t>MARIPOSITAS No. 23 G</t>
  </si>
  <si>
    <t>MARIPOSITAS No. 25 G</t>
  </si>
  <si>
    <t xml:space="preserve">MASCARILLA QUIRURGICA DESECHABLE </t>
  </si>
  <si>
    <t>MASCARILLA LARINGE  # 2.5</t>
  </si>
  <si>
    <t>MASCARILLA LARINGE  # 2</t>
  </si>
  <si>
    <t>MASCARILLA DE OXIGENO NEONATAL</t>
  </si>
  <si>
    <t>MASCARILLA DE OXIGENO CON RESERVORIO RN</t>
  </si>
  <si>
    <t>MASCARILLA DE OXIGENO CON RESERVORIO PEDITARICO</t>
  </si>
  <si>
    <t>MASCARILLA DE OXIGENO CON RESERVORIO ADULTO</t>
  </si>
  <si>
    <t>MASCARILLA DE OXIGENO ADULTO</t>
  </si>
  <si>
    <t>MASCARILLA DE OXIGENO  PEDIATRICO</t>
  </si>
  <si>
    <t>MASCARILLA DE NEBULIZAR PEDIATRICO</t>
  </si>
  <si>
    <t>MASCARILLA DE NEBULIZAR ADULTO</t>
  </si>
  <si>
    <t>MEDIA ANTI EMBOLICA (L)</t>
  </si>
  <si>
    <t>MEDIA ANTI EMBOLICA (M)</t>
  </si>
  <si>
    <t xml:space="preserve">PAPEL CRACF  </t>
  </si>
  <si>
    <t xml:space="preserve">PAPEL EKG (80MM X 20 MPapel EKG) </t>
  </si>
  <si>
    <t xml:space="preserve">PAPEL PARA CAMILLA  </t>
  </si>
  <si>
    <t>PAPEL PARA MONITOL FETAL</t>
  </si>
  <si>
    <t>PAPEL SONOGRAFICO SONOMED SONY 110MMX20M</t>
  </si>
  <si>
    <t xml:space="preserve">PARCHE ADHESIVO PARA ELECTRODO </t>
  </si>
  <si>
    <t>PERITA NASAL</t>
  </si>
  <si>
    <t>PLACA DE ELECTRO CAUTERIO</t>
  </si>
  <si>
    <t>PLACA DE PETRI</t>
  </si>
  <si>
    <t>PONCHERITAS PLASTICAS PARA ELLOS Y ELLAS DESECHABLE</t>
  </si>
  <si>
    <t>RECOLECTOR DE OBJETO CORTO PUNZANTE PLASTICO 1.8 L</t>
  </si>
  <si>
    <t>RECOLECTOR DE OBJETO CORTO PUNZANTE PLASTICO 3 GL</t>
  </si>
  <si>
    <t>RECOLECTORES TIPO PATO PARA EL Y ELLA</t>
  </si>
  <si>
    <t>SOLUCION DEXTROSA AL 5% + CLORURO DE SODIO AL 45%</t>
  </si>
  <si>
    <t>SOLUCION DEXTROSA AL 5% FCO 1000 ML</t>
  </si>
  <si>
    <t xml:space="preserve">SOLUCION LACTATO EN RINGER FCO 1000ML </t>
  </si>
  <si>
    <t>SOLUCION MANITOL 20%</t>
  </si>
  <si>
    <t>SONDA DE NELATON # 14</t>
  </si>
  <si>
    <t>SONDA DE NELATON # 16</t>
  </si>
  <si>
    <t>SONDA DE NELATON # 22</t>
  </si>
  <si>
    <t>SONDA FOLEY 3 VIAS # 24</t>
  </si>
  <si>
    <t>SONDA FOLEY 3 VIAS # 22</t>
  </si>
  <si>
    <t>SONDA FOLEY 3 VIAS # 20</t>
  </si>
  <si>
    <t>SONDA FOLEY 3 VIAS # 18</t>
  </si>
  <si>
    <t>SONDA FOLEY 2 VIAS # 8</t>
  </si>
  <si>
    <t>SONDA FOLEY 2 VIAS # 24</t>
  </si>
  <si>
    <t>SONDA FOLEY 2 VIAS # 22</t>
  </si>
  <si>
    <t>SONDA FOLEY 2 VIAS # 20</t>
  </si>
  <si>
    <t>SONDA FOLEY 2 VIAS # 18</t>
  </si>
  <si>
    <t xml:space="preserve">SONDA FOLEY 2 VIAS # 14 </t>
  </si>
  <si>
    <t xml:space="preserve">SONDA FOLEY 2 VIAS # 12 </t>
  </si>
  <si>
    <t>SONDA FOLEY 2 VIAS # 10</t>
  </si>
  <si>
    <t>SONDA NASODUODENAL # 10</t>
  </si>
  <si>
    <t>SONDA NASODUODENAL # 12</t>
  </si>
  <si>
    <t>SONDA NASODUODENAL # 14</t>
  </si>
  <si>
    <t>SONDA NASOGASTRICA # 10 ( LEVIN )</t>
  </si>
  <si>
    <t>SONDA NASOGASTRICA # 12 ( LEVIN )</t>
  </si>
  <si>
    <t>SONDA NASOGASTRICA # 14 ( LEVIN )</t>
  </si>
  <si>
    <t>SONDA NASOGASTRICA # 16 ( LEVIN )</t>
  </si>
  <si>
    <t>SONDA NASOGASTRICA # 18 ( LEVIN )</t>
  </si>
  <si>
    <t>SONDA NASOGASTRICA # 5 ( LEVIN )</t>
  </si>
  <si>
    <t>SONDA NASOGASTRICA # 6 ( LEVIN )</t>
  </si>
  <si>
    <t>SONDA NASOGASTRICA # 8 ( LEVIN )</t>
  </si>
  <si>
    <t>TABLILLA PEDIATRICA</t>
  </si>
  <si>
    <t>TERMOMETRO ORAL</t>
  </si>
  <si>
    <t>ALBUTEROL SULFATE SOLUCION INHALADORA</t>
  </si>
  <si>
    <t>TUBO ENDOTRAQUEAL CON BALON 10.0</t>
  </si>
  <si>
    <t>TUBO ENDOTRAQUEAL CON BALON 2.5</t>
  </si>
  <si>
    <t>TUBO ENDOTRAQUEAL CON BALON 3.0</t>
  </si>
  <si>
    <t>TUBO ENDOTRAQUEAL CON BALON 3.5</t>
  </si>
  <si>
    <t>TUBO ENDOTRAQUEAL CON BALON 4.0</t>
  </si>
  <si>
    <t>TUBO ENDOTRAQUEAL CON BALON 4.5</t>
  </si>
  <si>
    <t>TUBO ENDOTRAQUEAL CON BALON 5.0</t>
  </si>
  <si>
    <t>TUBO ENDOTRAQUEAL CON BALON 5.5</t>
  </si>
  <si>
    <t>TUBO ENDOTRAQUEAL CON BALON 6.0</t>
  </si>
  <si>
    <t>TUBO ENDOTRAQUEAL CON BALON 6.5</t>
  </si>
  <si>
    <t>TUBO ENDOTRAQUEAL CON BALON 7.0</t>
  </si>
  <si>
    <t>TUBO ENDOTRAQUEAL CON BALON 7.5</t>
  </si>
  <si>
    <t>TUBO ENDOTRAQUEAL CON BALON 8.0</t>
  </si>
  <si>
    <t>TUBO ENDOTRAQUEAL CON BALON 8.5</t>
  </si>
  <si>
    <t>TUBO ENDOTRAQUEAL CON BALON 9.0</t>
  </si>
  <si>
    <t>TUBO ENDOTRAQUEAL SIN BALON 2.0</t>
  </si>
  <si>
    <t>TUBO ENDOTRAQUEAL SIN BALON 2.5</t>
  </si>
  <si>
    <t>TUBO ENDOTRAQUEAL SIN BALON 3.0</t>
  </si>
  <si>
    <t>TUBO ENDOTRAQUEAL SIN BALON 3.5</t>
  </si>
  <si>
    <t>TUBO ENDOTRAQUEAL SIN BALON 4.0</t>
  </si>
  <si>
    <t>TUBO ENDOTRAQUEAL SIN BALON 5.0</t>
  </si>
  <si>
    <t xml:space="preserve">TUBO TRAQUEOTOMIA  7.5 </t>
  </si>
  <si>
    <t>TUBO TRAQUEOTOMIA 6.4</t>
  </si>
  <si>
    <t>TUBO TRAQUEOTOMIA 8.0</t>
  </si>
  <si>
    <t>TUBO TRAQUEOTOMIA 9.0</t>
  </si>
  <si>
    <t xml:space="preserve">VASO HUNIFICADOR </t>
  </si>
  <si>
    <t>YELFON (ESPONJA HEMOSTATICA)</t>
  </si>
  <si>
    <t>YODO SOLUCION GALON (BETADINE)</t>
  </si>
  <si>
    <t>MASCARILLA DE OXIGENO # 5</t>
  </si>
  <si>
    <t>MASCARILLA DE OXIGENO #2</t>
  </si>
  <si>
    <t>MASCARILLA DE OXIGENO #3</t>
  </si>
  <si>
    <t>CLORPROMACINA 50MG AMP..</t>
  </si>
  <si>
    <t>DICLOFENAC GEL</t>
  </si>
  <si>
    <t>PROVEEDOR</t>
  </si>
  <si>
    <t>SOLUCION +RINGER 2%</t>
  </si>
  <si>
    <t>SOLUCION CLORURO DE SODICO 0.9% INY. I.V. FCO 1000ML</t>
  </si>
  <si>
    <t>SOLUCION CLORURO DE SODICO 0.9% INY. I.V. FCO 500ML</t>
  </si>
  <si>
    <t>SOLUCION CLORURO DE SODICO 0.9% INY. I.V. FCO 100ML</t>
  </si>
  <si>
    <t>SOLUCION DEXTROSA EN RINGER 5% 1000 ML</t>
  </si>
  <si>
    <t xml:space="preserve">GENTAMICINA 160MG/2ML AMP. </t>
  </si>
  <si>
    <t>PREDNISONA 20MG TAB.</t>
  </si>
  <si>
    <t>SALBUTAMOL PARA NEBULIZAR 5 MG/10ML. FRASCO</t>
  </si>
  <si>
    <t>GLIBENCLAMIDA +METFORMINA 2.5/500MG TAB.</t>
  </si>
  <si>
    <t>METFORMINA 850MG TAB.</t>
  </si>
  <si>
    <t>CLORANFENICOL 0.5% OFTALMICA 10ML</t>
  </si>
  <si>
    <t>ANESTEARS 0.5% GOTAS OFTALMICAS</t>
  </si>
  <si>
    <t xml:space="preserve">GENTAMICINA 40MG/2ML AMP. </t>
  </si>
  <si>
    <t>PAPEL UPC-510 SONY (200 PRINTS X 1) (100 SHEETS X 2) CAJA</t>
  </si>
  <si>
    <t xml:space="preserve">AGUJA HIPODERMICA  #30G X 1/2 </t>
  </si>
  <si>
    <t>BICARBONATO DE SODIO 7.5</t>
  </si>
  <si>
    <t>BISTURI CON MANGO #10</t>
  </si>
  <si>
    <t>BISTURI CON MANGO #12</t>
  </si>
  <si>
    <t>ACETAMINOFEN JARABE 120MG/5ML</t>
  </si>
  <si>
    <t>SOLUCION DEXTROSA 10% FCO DE 1000ML</t>
  </si>
  <si>
    <t xml:space="preserve">GENTAMICINA 80MG/2ML AMP. </t>
  </si>
  <si>
    <t>GLIBENCLAMIDA 5 MG TAB.</t>
  </si>
  <si>
    <t>GORRO DE CIRUGIA PARA HOMBRE</t>
  </si>
  <si>
    <t>FENOBARBITAL 100MG TAB.</t>
  </si>
  <si>
    <t>SONDA DE NELATON # 12</t>
  </si>
  <si>
    <t>CANULA NASAL/OXIGENO PEDIATRICA</t>
  </si>
  <si>
    <t>AGUJA ESPIDURAL  #16</t>
  </si>
  <si>
    <t xml:space="preserve">MALLA PARA HERNIA BIOMESH 40 X 24 </t>
  </si>
  <si>
    <t>MALLA PARA HERNIA BIOMECH 4 X 12</t>
  </si>
  <si>
    <t>BOLSA PARA CADAVER</t>
  </si>
  <si>
    <t>CEFOTAXIMA 1 G VIAL</t>
  </si>
  <si>
    <t>CLORPROMACINA 50 MG TAB.</t>
  </si>
  <si>
    <t>SONDA NASODUODENAL # 8</t>
  </si>
  <si>
    <t>CLORPROMACINA 25 MG TAB.</t>
  </si>
  <si>
    <t>BISTURI CON MANGO #18</t>
  </si>
  <si>
    <t>PROMESECAL</t>
  </si>
  <si>
    <t>PROMESE CAL</t>
  </si>
  <si>
    <t>DEXTROSA 50%  20ML I.V.AMP.</t>
  </si>
  <si>
    <t xml:space="preserve">DICLOFENAC SODICO 0 POTACICO SUPOSITORIO PEDIATRICO 12.5 </t>
  </si>
  <si>
    <t>DIGOXINA 0.25 MG /2 ML I.V. AMP.</t>
  </si>
  <si>
    <t>MEXAPRIN 0.4MG AMP.(ENOXAPARINA 40)</t>
  </si>
  <si>
    <t>Z-O (ESPARADRAPO BASE DE SEDA)</t>
  </si>
  <si>
    <t>HALOPERIDOL AMP. 1ML INY INFUSION 5MG/ML</t>
  </si>
  <si>
    <t>HIDRALAZINA CLORHIDRATO 20MG/ML  AMP. I.V.</t>
  </si>
  <si>
    <t>METOCLOPRAMIDA 5MG/2ML AMP.</t>
  </si>
  <si>
    <t xml:space="preserve">TUBO TRAQUEOTOMIA  7.0 </t>
  </si>
  <si>
    <t xml:space="preserve">SONDA FOLEY 2 VIAS # 16 </t>
  </si>
  <si>
    <t>KETEROLACO 0.5% GOTAS OFTALMICAS</t>
  </si>
  <si>
    <t>SUCCINILCOLINA 50MG/10ML</t>
  </si>
  <si>
    <t>LAXANTE  FLEET 45 ML (RAZZ-LAX)</t>
  </si>
  <si>
    <t>BETAMETASONA 0.1% CREMA TOPICA</t>
  </si>
  <si>
    <t>LEVITERACETAN 500MG/5ML  IV/IM (KEPRA)</t>
  </si>
  <si>
    <t xml:space="preserve">CIPROFLOXACINA 200MG/100ML INF. </t>
  </si>
  <si>
    <t>SUED Y FARGESA</t>
  </si>
  <si>
    <t>PRO PHARMACEUTICAL PEÑA</t>
  </si>
  <si>
    <t>DICYNONE 2ML X 100 AMP.</t>
  </si>
  <si>
    <t>VANGUARDIA SALUD</t>
  </si>
  <si>
    <t>SALIDAS</t>
  </si>
  <si>
    <t>SUPLIMED</t>
  </si>
  <si>
    <t>ROPHARMA</t>
  </si>
  <si>
    <t>FARACH</t>
  </si>
  <si>
    <t xml:space="preserve">CAR-M </t>
  </si>
  <si>
    <t>AMOXICILINA 500MG TAB O CAPSULA</t>
  </si>
  <si>
    <t>MEXAPRIN 0.2MG AMP.(ENOXAPARINA 20)</t>
  </si>
  <si>
    <t>MEXAPRIN 0.6MG AMP. (ENOXAPARINA 60)</t>
  </si>
  <si>
    <t>MOXIFLOXACIN HYDROCHLORIDE IN SODIUM INJECTION 400MG/250ML 1.6MG/ML</t>
  </si>
  <si>
    <t>OCTANATE</t>
  </si>
  <si>
    <t>ACETILCISTEINA 100 MG/ML AMP. 3ML I.V I.M. (FLUIMUCIL)</t>
  </si>
  <si>
    <t>HOSPIFAR</t>
  </si>
  <si>
    <t>JBL</t>
  </si>
  <si>
    <t>CATETER  IV CORTO #16</t>
  </si>
  <si>
    <t xml:space="preserve">ACETONA GALON </t>
  </si>
  <si>
    <t>RONAJUS FARMACEUTICA</t>
  </si>
  <si>
    <t>CARIBBEAN</t>
  </si>
  <si>
    <t>PROMESE  CAL</t>
  </si>
  <si>
    <t>CG BIOMEDICAL</t>
  </si>
  <si>
    <t>DINAMED</t>
  </si>
  <si>
    <t>CATETER DE HEMODIALISIS CORTA DURACION 14FR</t>
  </si>
  <si>
    <t>SUCCINILCOLINA 40MG/2ML</t>
  </si>
  <si>
    <t>GLUTFAR PLUS GALON (GLUTARALDEHIDO)</t>
  </si>
  <si>
    <t>TUBO ENDOTRAQUEAL SIN BALON 8.0</t>
  </si>
  <si>
    <t>ENANTYUN 50MG AMP.</t>
  </si>
  <si>
    <t>KIT CANULA DE SUCCION #10G</t>
  </si>
  <si>
    <t>GRUPO RASEC</t>
  </si>
  <si>
    <t>TUBO TRAQUEOTOMIA 6.0</t>
  </si>
  <si>
    <t>TUBO TRAQUEOTOMIA 8.5</t>
  </si>
  <si>
    <t>TUBO TRAQUEOTOMIA 9.5</t>
  </si>
  <si>
    <t>VPS</t>
  </si>
  <si>
    <t>MORAMI</t>
  </si>
  <si>
    <t>SINERGY</t>
  </si>
  <si>
    <t>VENDA ELASTICA 4 PULG. (COBAN)</t>
  </si>
  <si>
    <t>VENDA ELASTICA 2 PULG. (COBAN)</t>
  </si>
  <si>
    <t>MORFINA DE 0.2MG AMP</t>
  </si>
  <si>
    <t>CEPILLO PARA MUESTRA CERVICAL CITOBRUSH ESTERIL</t>
  </si>
  <si>
    <t xml:space="preserve">LISINOPRIL 10 MG TAB. </t>
  </si>
  <si>
    <t>METRONIDAZOL 500MG/100MG INF.</t>
  </si>
  <si>
    <t>SULFADIAZINA ARGENTICA 1% CREMA TUBO 30 G</t>
  </si>
  <si>
    <t>DIAZEPAM 10MG / 2 ML AMP.</t>
  </si>
  <si>
    <t>FARID</t>
  </si>
  <si>
    <t>MASCARILLA LARINGE  # 3</t>
  </si>
  <si>
    <t>MASCARILLA LARINGE  # 4</t>
  </si>
  <si>
    <t>MASCARILLA LARINGE  # 5</t>
  </si>
  <si>
    <t>FIGASTRIN 300MG AMPOLLA (Nevera)</t>
  </si>
  <si>
    <t>IOBAN 3M</t>
  </si>
  <si>
    <t>AMLODIPINA 5MG TAB.</t>
  </si>
  <si>
    <t>AMLODIPINA 10MG TAB.</t>
  </si>
  <si>
    <t>MACROTECH</t>
  </si>
  <si>
    <t>AMITRIPLINA 25 MG COMPRIMIDO</t>
  </si>
  <si>
    <t>CINTA AUTOCLAVE O TESTIGO PARA EMBOLVER (MASKING TAPE)</t>
  </si>
  <si>
    <t>IAPE DOMINICANA</t>
  </si>
  <si>
    <t>VANGUARDIA SALUD/COPEM</t>
  </si>
  <si>
    <t>BRAZALETES PARA ADULTOS BLANCO</t>
  </si>
  <si>
    <t xml:space="preserve">PROMESE CAL </t>
  </si>
  <si>
    <t>METOCLOPRAMIDA 10MG AMP.</t>
  </si>
  <si>
    <t>PROSEME CAL</t>
  </si>
  <si>
    <t>BOYA FARMACEUTICA</t>
  </si>
  <si>
    <t>SOLUCION DEXTROSA 5% CINA 0.9% FCO 1000ML 5G+ 0.92/1000ML</t>
  </si>
  <si>
    <t>CAR-M/COPEM</t>
  </si>
  <si>
    <t>CEREMO</t>
  </si>
  <si>
    <t>OSIRIS Y CO</t>
  </si>
  <si>
    <t>BAJANTE DE AMINAS Y NITROGLICERINA (BAXTER)</t>
  </si>
  <si>
    <t>DOBUTAMINA 250MG/20ML AMP.</t>
  </si>
  <si>
    <t>16/9/22022</t>
  </si>
  <si>
    <t>PRO PHARMACEUTICAL PEÑA/PROMESE CAL</t>
  </si>
  <si>
    <t>DISTRIBUIDORA NACIONAL MED/PROMESE CAL</t>
  </si>
  <si>
    <t>CITICOLINA 500MG/4ML AMP.</t>
  </si>
  <si>
    <t>CITICOLINA 100MG TABLETA.</t>
  </si>
  <si>
    <t xml:space="preserve">PIRACETAN 800MG </t>
  </si>
  <si>
    <t>CIRCUITO DE ANESTESIA NEONATAL</t>
  </si>
  <si>
    <t>CODIGO INSTITUCIONAL</t>
  </si>
  <si>
    <t xml:space="preserve">CAMPO DESECHABLE (TIPO MOVIBLE) </t>
  </si>
  <si>
    <t>CLINDAMICINA OVULO 100MG.</t>
  </si>
  <si>
    <t>SILVERPHARMA/PROMESE CAL</t>
  </si>
  <si>
    <t>JBL/PROMESE CAL</t>
  </si>
  <si>
    <t>DICLOXACILINA SODICA 500MG INY. IV FRC.</t>
  </si>
  <si>
    <t>GRUPO RASEC/JBL/PROMESE CAL</t>
  </si>
  <si>
    <t>COPEM/PROMESE CAL</t>
  </si>
  <si>
    <t>ERGONOVINA MALEATO 0.2MG (ERGOTRATE) AMP.</t>
  </si>
  <si>
    <t>MACROTECH/PROMESE CAL</t>
  </si>
  <si>
    <t>HIDROCORTIZONA INY. IV-IM 100MG VIAL</t>
  </si>
  <si>
    <t>SONDA DE SUCCION # 16</t>
  </si>
  <si>
    <t>SINERGY/PROMESE CAL</t>
  </si>
  <si>
    <t>INVERSINES FARID/PROMESE CAL</t>
  </si>
  <si>
    <t>BUPIVACAINA PESADA 0.5% / 4ML AMP</t>
  </si>
  <si>
    <t xml:space="preserve">PAPEL EKG (50MM X 20 MPapel EKG) </t>
  </si>
  <si>
    <t>PAPEL EKG CARDIOGRAPH (80MM X 24MM EKG)</t>
  </si>
  <si>
    <t>AGUJA HIPODERMICA  #18G X 1/2</t>
  </si>
  <si>
    <t xml:space="preserve">AGUJA HIPODERMICA  #21G X  1/2 </t>
  </si>
  <si>
    <t xml:space="preserve">AGUJA HIPODERMICA  #25G X  1/2 </t>
  </si>
  <si>
    <t>TOTAL</t>
  </si>
  <si>
    <t>CEFEPIME 1G FCO.</t>
  </si>
  <si>
    <t>COMPLEJO B  I.V/I.M.</t>
  </si>
  <si>
    <t>MEROPENE 1G FCO.</t>
  </si>
  <si>
    <t>MONOVIDE</t>
  </si>
  <si>
    <t>CONECTOR EN Y</t>
  </si>
  <si>
    <t xml:space="preserve">ESPIROMETRO </t>
  </si>
  <si>
    <t>ESTOQUINETE # 2 ROLLO</t>
  </si>
  <si>
    <t>ESTOQUINETE # 4 ROLLO</t>
  </si>
  <si>
    <t>ESTOQUINETE # 6 ROLLO</t>
  </si>
  <si>
    <t>GLUCOMETRO</t>
  </si>
  <si>
    <t>MOSQUITERO</t>
  </si>
  <si>
    <t xml:space="preserve">SOLUCION INDOXITOL </t>
  </si>
  <si>
    <t>TUBO DE PECHO # 16</t>
  </si>
  <si>
    <t>TUBO DE PECHO # 24</t>
  </si>
  <si>
    <t>TUBO DE PECHO # 28</t>
  </si>
  <si>
    <t>TUBO DE PECHO # 32</t>
  </si>
  <si>
    <t>PROPOFOL 1%</t>
  </si>
  <si>
    <t>AGUJA HIPODERMICA  #20G X 1/2</t>
  </si>
  <si>
    <t>AGUJA HIPODERMICA  #27G X 1/2</t>
  </si>
  <si>
    <t>HIDROCORTIZONA 50 MG TAB.</t>
  </si>
  <si>
    <t>SULFATO DE EFEDRINA 60MG AMP.</t>
  </si>
  <si>
    <t>VANGUARDIA SALUD/PROMESE CAL</t>
  </si>
  <si>
    <t>EL PIROS/PROMESE CAL</t>
  </si>
  <si>
    <t>JBL/PROMEDCA/PROMESE CAL</t>
  </si>
  <si>
    <t>SANOZ  FARMACEUTICA/JBL/PROMESE CAL</t>
  </si>
  <si>
    <t>GLOBAL MULTI-PHARMA/SERVISALUD PREMIUM/PROMESE CAL</t>
  </si>
  <si>
    <t>MORAMI/PROMESE CAL</t>
  </si>
  <si>
    <t>AGUA INYECTABLE AMPOLLA  5ML (DESTILADA)</t>
  </si>
  <si>
    <t>SUED Y FARGESA/PROMESE CAL</t>
  </si>
  <si>
    <t>ATROPINA  1MG/ML AMPOLLA  I.V I.M.</t>
  </si>
  <si>
    <t>PROMESE CAL/PROMESE CAL</t>
  </si>
  <si>
    <t>INVESTDENT/PROMESE CAL</t>
  </si>
  <si>
    <t xml:space="preserve">CAMPO DESECHABLE (STERI DRAPE) </t>
  </si>
  <si>
    <t>CATETER VIA CENTRAL ADULTO DOBLE/TRIPLE LUMEN 7FR</t>
  </si>
  <si>
    <t>HOSPIFAR/PROMESE CAL</t>
  </si>
  <si>
    <t>INSULINA NPH VIAL 10 ML</t>
  </si>
  <si>
    <t>METIL PRIDNISOLONA 500 MG/ML VIAL I.V.</t>
  </si>
  <si>
    <t>GRUPO 92/PROMESE CAL</t>
  </si>
  <si>
    <t>PIPERACILINA 4G+ TAZOBACTAM SODICA 500 MG INF I.V</t>
  </si>
  <si>
    <t>HILO  POLIPROPILENO 6-0 NO ABSORB. MONOF. AGUJA CURVA ROMA 13 MM 75 CM</t>
  </si>
  <si>
    <t>SERVISALUD PREMIUM/PROMESE CAL</t>
  </si>
  <si>
    <t>LEROMED PHARMA/PPROMESE CAL</t>
  </si>
  <si>
    <t>SANOZ  FARMACEUTICA/PROMESE CAL</t>
  </si>
  <si>
    <t>OSIRIS Y CO/PROMESE CAL</t>
  </si>
  <si>
    <t>VENDA DE YESO DE 4 X 5 PULGADA</t>
  </si>
  <si>
    <t>VENDA DE YESO DE 6 X 5 PULGADA</t>
  </si>
  <si>
    <t>VENDA ELASTICA 4 X 5 PULGADA</t>
  </si>
  <si>
    <t>VENDA ELASTICA 6 X 5 PULGADA</t>
  </si>
  <si>
    <t>HILO SEDA DOBLE ENVOLTURA 3-0 AGUJA CURVA ROMA 1/2 22MM 75CM</t>
  </si>
  <si>
    <t>HILO PROLENE POLIPROPILENO 1-0 NO ABSORB. MONOF. AGUJA CURVA ROMA 1/2 26 MM 75 CM</t>
  </si>
  <si>
    <t>HILO PROLENE POLIPROPILENO 0 NO ABSORB. MONOF. AGUJA CURVA ROMA 1/2 26 MM 75 CM</t>
  </si>
  <si>
    <t>HILO NYLON MONOFILAMENTO 3-0 AGUJA CURVA CORTANTE 3/8 35</t>
  </si>
  <si>
    <t>HILO VICRYL POLIGLATINA TRENZADO 3-0 AGUJA CURVA CORTANTE 3/8 DE 19</t>
  </si>
  <si>
    <t>HILO VICRYL POLIGLATINA 1-0 AGUJA CURVA ROMA 1/2 26 MM 70 CM</t>
  </si>
  <si>
    <t>HILO VICRYL POLIGLATINA 3-0 AGUJA CURVA ROMA 1/2 26 MM 70 CM</t>
  </si>
  <si>
    <t>HILO VICRYL POLIGLATINA 4-0 AGUJA CURVA ROMA 3/8 19 MM 45 CM</t>
  </si>
  <si>
    <t>HILO ACIDO POLIGLICOLICO  2-0 AGUJA CURVA CORTANTE 3/8 24MM 75CM</t>
  </si>
  <si>
    <t>NIMODIPINA 60MG TAB.</t>
  </si>
  <si>
    <t>BAJANTE PRIMARIO DE INFUSION DE FLUJO CONTINUO (BAXTER)</t>
  </si>
  <si>
    <t>BAJANTE DE TRANSFUSION SANGUINEA BAXTER</t>
  </si>
  <si>
    <t>1000-0049</t>
  </si>
  <si>
    <t>1000-0045</t>
  </si>
  <si>
    <t>BAJANTE SECUNDADIO PARA MEDICION VENTILADA (BAXTER)</t>
  </si>
  <si>
    <t>CATETER EXTENSION TIPO Y (BAXTER)</t>
  </si>
  <si>
    <t>1000-0053</t>
  </si>
  <si>
    <t>BAJANTE DE INFUSION CONTINU-FLO (BAJANTE BOMBA)</t>
  </si>
  <si>
    <t>FILTRO BAXTER ADULTO</t>
  </si>
  <si>
    <t>FILTRO BAXTER PEDIATRICO</t>
  </si>
  <si>
    <t>AGENTE SURFACTANTE AVELOR 25MG/ML FRASCO AMP 8ML (PULMONAR)</t>
  </si>
  <si>
    <t>TIRILLA PARA GLUCOMETRO UNIDAD</t>
  </si>
  <si>
    <t>PROMESE CAL/MORAMI</t>
  </si>
  <si>
    <t>SOLUCION SALINA MINI BAG PLUS BAXTER 0.9%  100ML (BOLSA DE SOLUCION)</t>
  </si>
  <si>
    <t>AGUA OXIGENADA 3% GALON</t>
  </si>
  <si>
    <t>ROPHARMA/JBL/PROMESE CAL</t>
  </si>
  <si>
    <t>COPEM/JBL/PROMESE CAL</t>
  </si>
  <si>
    <t>GRUPO RASEC/CARP CONTRALORIA Y SERVICIOS SRL/PROMESE CAL</t>
  </si>
  <si>
    <t>DEXAMETASONA 4MG/1ML AMP.</t>
  </si>
  <si>
    <t>CARIBBEAN/CEREMO/PROMESE CAL</t>
  </si>
  <si>
    <t>RADIFARMA/PROMESE CAL</t>
  </si>
  <si>
    <t>METOPROLOL TARTRATO 50 MG TAB.</t>
  </si>
  <si>
    <t>ADRENOR 4MG/2ML (NORADRENALINA) AMP. NOREPINEFRINA</t>
  </si>
  <si>
    <t>HILO POLIPROPILENO 0 AGUJA CURVA ROMA 1/2 36MM 75CM</t>
  </si>
  <si>
    <t>SUPLIMED/PROMEDCA/PROMESE CAL</t>
  </si>
  <si>
    <t>CAR-M/A Y S IMPORTACIONES</t>
  </si>
  <si>
    <t>FUROSEMIDA 20MG/ML 2 ML AMP.</t>
  </si>
  <si>
    <t>8/12/22*11/1/23*6/2/23</t>
  </si>
  <si>
    <t>15/9/22*20/10/22*15/11/22*8/12/22*11/1/23*6/2/23</t>
  </si>
  <si>
    <t>HOJA DE BISTURI  #12 C/100 UNIDAD</t>
  </si>
  <si>
    <t>ANEST/CRISTALIA</t>
  </si>
  <si>
    <t>DIFENHIDRAMINA 10MG/1ML AMP. (FENDRAMIN)</t>
  </si>
  <si>
    <t>LINEZOLID 0.2% 300ML</t>
  </si>
  <si>
    <t>SEAN DOMINICANA</t>
  </si>
  <si>
    <t>PICHUETE DE NEBULIZAR</t>
  </si>
  <si>
    <t>HOJA DE BISTURI  #11 C/100 UNIDAD</t>
  </si>
  <si>
    <t>BOX ME SOLUTIONS/PROMESE CAL</t>
  </si>
  <si>
    <t>LAPIZ PARA ELECTRO CAUTERIO</t>
  </si>
  <si>
    <t>SONDA DE ASPIRACION # 16</t>
  </si>
  <si>
    <t>TUBO DRENAJE TIPO PENROSE (DREM)</t>
  </si>
  <si>
    <t>BOYA FARMACEUTICA/JBL/PROMESE CAL/MORAMI</t>
  </si>
  <si>
    <t>CIRCUIMED/PROMESE CAL/GROUP Z</t>
  </si>
  <si>
    <t>PHARMA GDE</t>
  </si>
  <si>
    <t>SOLUCION  CLORURO DE SODIO AL 45% INY. I.V. FCO 1000ML</t>
  </si>
  <si>
    <t>CATETER DE SUCCION #16</t>
  </si>
  <si>
    <t>CATETER DE SUCCION #18</t>
  </si>
  <si>
    <t>CATETER DE SUCCION #8</t>
  </si>
  <si>
    <t>JERINGA CON AGUJA 60ML</t>
  </si>
  <si>
    <t>PROMESE CAL/GRANARIES GROUP/GRUPO FRANTERE/GRANARIES GROUP</t>
  </si>
  <si>
    <t>ALGODON PLANCHADO 4 x 5 ROLLO</t>
  </si>
  <si>
    <t>ALGODON PLANCHADO 6 x 5 ROLLO</t>
  </si>
  <si>
    <t>MIDAZOLAM 15MG/3ML (DORMIRE)</t>
  </si>
  <si>
    <t>PROMESE CAL/CRISTALIA/PROMESE CAL</t>
  </si>
  <si>
    <t>ACICLOVIR 400 MG TABLETA</t>
  </si>
  <si>
    <t>PROMESE CAL/JBL/PROMESE CAL</t>
  </si>
  <si>
    <t>PROMESE CAL/BOX ME SOLUTION/PROMESE CAL</t>
  </si>
  <si>
    <t>METIL PRIDNISOLONA VIAL  1 GM (SUCCINATO SODICO)</t>
  </si>
  <si>
    <t>TUBO ENDOTRAQUEAL SIN BALON 7.5</t>
  </si>
  <si>
    <t>ARCHEX GROUP</t>
  </si>
  <si>
    <t>LIRIANO COMERCIAL</t>
  </si>
  <si>
    <t>TORNIQUETE PLANO</t>
  </si>
  <si>
    <t>D-022</t>
  </si>
  <si>
    <t>D-264</t>
  </si>
  <si>
    <t>HOSPITALARIA DIVERSAS</t>
  </si>
  <si>
    <t>EL PIROS/MORAMI/ARCHEX GROUP</t>
  </si>
  <si>
    <t>EL PIROS/COPEM/HOSPITALARIA DIVERSAS</t>
  </si>
  <si>
    <t>PROMESE CAL/ROPHARMA</t>
  </si>
  <si>
    <t>GRUPO FRANTERE</t>
  </si>
  <si>
    <t>VANGUARDIA SALUD/GRUPO FRANTER</t>
  </si>
  <si>
    <t>CLORPROMAZINA 25MG/ML AMP.2ML.</t>
  </si>
  <si>
    <t>BAJANTE MICROGOTERO CON BURETA BAXTER</t>
  </si>
  <si>
    <t xml:space="preserve">  </t>
  </si>
  <si>
    <t>JBL/MORAMI/PROMESE CAL/JBL</t>
  </si>
  <si>
    <t>SOLUCION DEXTROSA 5% CINA 0.33 FCO 500ML 5.0G + 0.33/1000ML</t>
  </si>
  <si>
    <t>CIRCUIMED/BARREROS FHARMA</t>
  </si>
  <si>
    <t>KETAMINA 50MG/10ML VIAL</t>
  </si>
  <si>
    <t>ROPHARMA/PROMESE CAL</t>
  </si>
  <si>
    <t>ROPHARMA/MORAMI/PROMESE CAL</t>
  </si>
  <si>
    <t>PRO PHARMACEUTICAL PEÑA/SINERGY/ROMIX GROUP/PROMESE CAL</t>
  </si>
  <si>
    <t>PENICILINA G BENZATINICA 1.200.000 VIAL IV. IM.</t>
  </si>
  <si>
    <t>PENICILINA G. CRISTALINA 5,000,000 UI VIAL I.V.,IM.</t>
  </si>
  <si>
    <t>CLOTRIMAZOL 1% CREMA TUBO 30g.</t>
  </si>
  <si>
    <t>COPEM/ARCHEX GROUP</t>
  </si>
  <si>
    <t>PROMESE CAL/ARCHEX GROUP</t>
  </si>
  <si>
    <t>GUANTES QUIRURGICO #6.5  UNIDAD</t>
  </si>
  <si>
    <t>EMPRESA RJM/JBL</t>
  </si>
  <si>
    <t>CIRCUITO DE ANESTESIA PEDIATRICO, KIT FUNDA ESTERIL</t>
  </si>
  <si>
    <t>COPEM/HOSPITALARIA DIVERSAS/PROMESECAL</t>
  </si>
  <si>
    <t>PROME SECAL</t>
  </si>
  <si>
    <t>MASCARILLA N94 (DONADA)</t>
  </si>
  <si>
    <t>BAJANTE DE SANGRE (DONADO)</t>
  </si>
  <si>
    <t>PROMESE CAL/FARACH/ROPHARMA/PROTECTION ONE, SRL</t>
  </si>
  <si>
    <t>AGENTE SURFACTANTE AVELOR 240MG/ML FRASCO AMP 3ML (PULMONAR)</t>
  </si>
  <si>
    <t>AMBROXOL 15MG AMP. DONADO</t>
  </si>
  <si>
    <t xml:space="preserve">AMIKACINA 500MG/ML VIAL 2 ML I.V. I.M. </t>
  </si>
  <si>
    <t xml:space="preserve">SOLUCION PENTA ALMIDON </t>
  </si>
  <si>
    <t>DEXMEDETOMIDINA 200MG (PRECEDEX 200MG/ML )</t>
  </si>
  <si>
    <t>RONAJUS FARMACEUTICA/ARCHEX GROUP</t>
  </si>
  <si>
    <t>OSIRIS/ARCHEX GROUP</t>
  </si>
  <si>
    <t xml:space="preserve">LARYNGOSCOPIO ADULTO </t>
  </si>
  <si>
    <t>SERVI SALUD PREMIUM</t>
  </si>
  <si>
    <t>EQ-MED-54</t>
  </si>
  <si>
    <t>PROMESE CAL/SEAN</t>
  </si>
  <si>
    <t>ESFIMOMANOMETRO DE PARED</t>
  </si>
  <si>
    <t>GUANTES EXAMEN XL DESECHABLES</t>
  </si>
  <si>
    <t xml:space="preserve">ALPRAZOLAM 0.5MG TABLETA </t>
  </si>
  <si>
    <t>CIRCUIMED/GRANARIES GROUP</t>
  </si>
  <si>
    <t>BOX ME SOLUTIONS/VERMEIL</t>
  </si>
  <si>
    <t>MASCARILLA LARINGE  # 1</t>
  </si>
  <si>
    <t>BOYA FARMACEUTICA/JBL/PROMESE CAL/ROPHARMA</t>
  </si>
  <si>
    <t>CIRCUIMED/PROMESE CAL/ROPHARMA</t>
  </si>
  <si>
    <t>SINERGY/COPEM/ROPHARMA</t>
  </si>
  <si>
    <t>HEPARINA SODICA  5,000 UI/ML VIAL 5ML I.V. I.M. S.C.</t>
  </si>
  <si>
    <t>HEPARINA SODICA  25,000 UI/ML VIAL 5ML I.V. I.M. S.C.</t>
  </si>
  <si>
    <t>BOLSA COLECTORA DE ORINA 2L ADULTO</t>
  </si>
  <si>
    <t>CITRATO DE CAFEINA INTRAVENOSO 20MG/ML 60ML AMPOLLA 3ML</t>
  </si>
  <si>
    <t>DOPAMINA CLORHIDRATO 40MG/5ML AMPOLLA</t>
  </si>
  <si>
    <t xml:space="preserve">ESPECULO VAGINAL  L </t>
  </si>
  <si>
    <t>COPEM/ARCHEX GROUP/PROMESE CAL</t>
  </si>
  <si>
    <t>INMUNOBLOBULINA HUMANA (ANTITETANICA) 250UI/INYECTABLE</t>
  </si>
  <si>
    <t>BAJANTE DE MICROGOTERO DE PRECISION CON BURETA 100ML</t>
  </si>
  <si>
    <t>BAJANTE DE MICROGOTERO DE PRECISION CON BURETA 150ML</t>
  </si>
  <si>
    <t>HILO ACIDO POLIGLICOLICO  3-0 AGUJA CURVA ROMA 1/2 26MM 75CM</t>
  </si>
  <si>
    <t xml:space="preserve">LANCETAS </t>
  </si>
  <si>
    <t>SALUD PREMIUM</t>
  </si>
  <si>
    <t>KIT DE LAPARATOMIA (PAQUETES DESECHABLES)</t>
  </si>
  <si>
    <t>ANTIESPASMODICO (N-BUTIL BROMURO-HIOSINA AMPOLLA 20MG/1ML</t>
  </si>
  <si>
    <t xml:space="preserve">PLACA ESMERILADA </t>
  </si>
  <si>
    <t>BOLSA DE ALIMENTACION CANGURO 1,000 ML MORADA</t>
  </si>
  <si>
    <t>BOLSA DE ALIMENTACION CANGURO 500 ML AZUL</t>
  </si>
  <si>
    <t>FENTANILO CITRATO INY. IM-IV 0.1 MG/ML AMP. 2ML</t>
  </si>
  <si>
    <t>PROMESE CAL/FARACH/VERMEIL</t>
  </si>
  <si>
    <t>HILO CATGUT CROMICO 0 AGUJA CURVA ROMA 1/2 36.4 MM 75 CM</t>
  </si>
  <si>
    <t>HILO CATGUT CROMICO 2-0 AGUJA CURVA ROMA 1/2 40 MM 70 CM</t>
  </si>
  <si>
    <t xml:space="preserve">HILO VICRYL POLIGLATINA 0 AGUJA CURVA ROMA 1/2  22 MM 70 CM  </t>
  </si>
  <si>
    <t>HILO VICRYL POLIPROPILENO 1 AGUJA CURVA ROMA 1/2 36MM 75CM</t>
  </si>
  <si>
    <t>HILO NYLON 4-0 MONOFILAMENTO NO ABSORB REVERSO CORTANTE 45CM</t>
  </si>
  <si>
    <t>HILO NYLON 2-0 MONOFILAMENTO NEGRO  REVERSO CORTANTE 3/8 18.7</t>
  </si>
  <si>
    <t>HILO NYLON 3-0 MONOFILAMENTO NO ABSORB REVERSO CORTANTE 75CM</t>
  </si>
  <si>
    <t xml:space="preserve">HILO PROLENE POLIPROPILENO 0-2 NO ABSORB. REVERSO CORTANTE 45CM </t>
  </si>
  <si>
    <t>HILO SEDA 0 AGUJA ROMA SH 75CM</t>
  </si>
  <si>
    <t>HILO SEDA 1  AGUJA ROMA HS 75CM</t>
  </si>
  <si>
    <t>HILO SEDA 1  NEGRA TRENZADA MR26 75CM</t>
  </si>
  <si>
    <t>HILO SEDA 2-0  NEGRA TRENZADA  75CM</t>
  </si>
  <si>
    <t>HILO SEDA 2-0  TC26  45CM</t>
  </si>
  <si>
    <t>HILO SEDA 3-0  NEGRA TRENZADA 75CM</t>
  </si>
  <si>
    <t>HILO  PROLECNE POLIPROPILENO 5-0 NO ABSORB. MONOF. AGUJA CURVA ROMA 1/2 26 MM 75 CM</t>
  </si>
  <si>
    <t>HILO  PROLECNE POLIPROPILENO 4-0 NO ABSORB. MONOF. AGUJA CURVA ROMA 1/2 26 MM 75 CM</t>
  </si>
  <si>
    <t>HILO  PROLECNE POLIPROPILENO 3-0 NO ABSORB. MONOF. AGUJA CURVA ROMA 1/2 26 MM 75 CM</t>
  </si>
  <si>
    <t>HILO  PROLECNE POLIPROPILENO 3-0 NO ABSORB. MONOF. AGUJA CURVA ROMA 1/2 26 MM 45 CM</t>
  </si>
  <si>
    <t>HILO  PROLECNE POLIPROPILENO 2-0 NO ABSORB. MONOF. AGUJA CURVA ROMA 1/2 26 MM 75 CM</t>
  </si>
  <si>
    <t>HILO PROLENE POLIPROPILENO 4-0 DOBLE AGUJA  90CM</t>
  </si>
  <si>
    <t xml:space="preserve">HILO PROLENE POLIPROPILENO 5.0  DOBLE AGUJA </t>
  </si>
  <si>
    <t xml:space="preserve">HILO PROLENE POLIPROPILENO 6.0 DOBLE AGUJA </t>
  </si>
  <si>
    <t xml:space="preserve">SOLUCION CLORURO DE SODIO 0.33 CON DEXTROSA 5% FCO 1000ML  </t>
  </si>
  <si>
    <t>SOLUCION CLORURO DE SODIO 0.33 CON DEXTROSA 5% FCO 500ML</t>
  </si>
  <si>
    <t xml:space="preserve">SOLUCION CLORURO DE SODIO 0.9% CON DEXTROSA 5% FCO 1000ML </t>
  </si>
  <si>
    <t>OXIGENADOR DESECHABLE TRAQUEAL EN T</t>
  </si>
  <si>
    <t>PROMESE CAL/CONTRALORIA Y SERVICIOS SRL/GRUPO FRANTERE/CARIBBEAN SOLUTIONS</t>
  </si>
  <si>
    <t>VANGURDIA SALUD/GRUPO RASEC/DISTRIBUIDORA GUAYUYO/ARCHEX GROUP/ARCHEX GROUP</t>
  </si>
  <si>
    <t>ZAPATO QUIRURGICOS UNIDAD</t>
  </si>
  <si>
    <t xml:space="preserve">OXIMETRO </t>
  </si>
  <si>
    <t xml:space="preserve">VERMEIL </t>
  </si>
  <si>
    <t>CANULA DE MAYO #4 110MM-X 42MM-10CM</t>
  </si>
  <si>
    <t>OSIRIS/PROMESE CAL</t>
  </si>
  <si>
    <t>SINERGY/GRUPO RASEC/COPEM/PROMESE CAL/ARCHEX/PROMESE CAL</t>
  </si>
  <si>
    <t>COLLARIN  CERVICAL BLANDO PEQUEÑO (S)</t>
  </si>
  <si>
    <t>CEREMO/MORAMI/COPEM/PROMESE CAL</t>
  </si>
  <si>
    <t>JBL/INVERSIONES FARIDANEST//GRUPO FRANTERE/PROMESE CAL</t>
  </si>
  <si>
    <t>O Y D SUPLIDORES/CARIBEAN SOLUTIONS/PROMESE CAL</t>
  </si>
  <si>
    <t>DISTRIBUIDORA GUAYUYO/ARCHEX GROUP/PROMESE CAL</t>
  </si>
  <si>
    <t>AMBUS ADULTO (RESUCITADOR)</t>
  </si>
  <si>
    <t>AMBUS NEONATAL (RESUCITADOR)</t>
  </si>
  <si>
    <t>AMBUS PEDIATRICO (RESUCITADOR)</t>
  </si>
  <si>
    <t>SERVISALUD PREMIUM/BARREROS FHARMA/PROMESE CAL</t>
  </si>
  <si>
    <t>GRAPA DE ANTERIORES,  PANORAMA</t>
  </si>
  <si>
    <t>GRAPA DE POSTERIORES, PANORAMA</t>
  </si>
  <si>
    <t>M ACCESS LIMA 6 25MM MAILLESFER</t>
  </si>
  <si>
    <t>LIMA PRIME LINE M-M #08 25MM  MARCA COLTENE</t>
  </si>
  <si>
    <t>LIMAS PRIME LINE M-M #10 25MM MARCA COLTENE</t>
  </si>
  <si>
    <t>ARCO YOUNG PLASTICO, RITE-DENT</t>
  </si>
  <si>
    <t>EGENOL FRASCO 15 ML MARCA PREVEST</t>
  </si>
  <si>
    <t>CAVIT CEM TEMPORAL 40G( MDTEMP), META</t>
  </si>
  <si>
    <t>CONO DE PAPEL 15/40 ASST META</t>
  </si>
  <si>
    <t>CONO PAPEL 45-80 (200 /BOX) SPIDENT</t>
  </si>
  <si>
    <t>PARAMONOCHLOROPHENOL 20ML, MAQUIRA</t>
  </si>
  <si>
    <t>PERFORADORA DIQUE GOMA PANORAMA</t>
  </si>
  <si>
    <t>ALCOHOL P/95% 8OZ</t>
  </si>
  <si>
    <t>REGLAS ONDODONTICA, COLORES</t>
  </si>
  <si>
    <t>PERNO FIBRA VIDRIO DENTAL EXATO 1, WISSEN CLUD</t>
  </si>
  <si>
    <t>CADENETAS SURTIDA CORTA HEADWAY</t>
  </si>
  <si>
    <t>CADENETAS SURTIDA LARGA</t>
  </si>
  <si>
    <t>DENTALATIS GRIS PAQ. 1X40 NDA</t>
  </si>
  <si>
    <t>H 101-3 BRACKETS METAL ROTH HEDWAY 0.22</t>
  </si>
  <si>
    <t xml:space="preserve"> PAQUETE DE TUBO BONDABLE #6 ROTH HEADWAY 0.022</t>
  </si>
  <si>
    <t>H207-22-1 PAQUETE DE TUBO BONDABLE #7 ROTH HEDWAY 0.22</t>
  </si>
  <si>
    <t>ARCO DE NITI 16X22 INFERIOR (1X10) , IMD</t>
  </si>
  <si>
    <t>BABERO (CAJA1X500), ADELL-PRODUCTS</t>
  </si>
  <si>
    <t>ANESTESIA AL 2% (CLORIDRATO DE LIDOCAINA 20MG), DFL 1X50</t>
  </si>
  <si>
    <t>ANESTESIA AL 4%,DFL 1X50</t>
  </si>
  <si>
    <t>EYECTOR ENDO 1/16 1X25 JPS</t>
  </si>
  <si>
    <t>EYECTOR DE SALIVA PLASTICO BAJA 1X100, ADEL PRODUCTS</t>
  </si>
  <si>
    <t>ANESTSIA GEL LONITE OPAL (1OZ) DHARMA</t>
  </si>
  <si>
    <t>FRASCO ANESTESIA SPRAY 20% TOPICA 2 ONZA GELATO</t>
  </si>
  <si>
    <t>PLACA DE RDIGRAFIA FLOW X-RAY (50 UNIDAD), PERIAPICAL</t>
  </si>
  <si>
    <t>BROCHITA DE PROFILAXIS CAJA DE 144 (ADEL-PRODUCTS)</t>
  </si>
  <si>
    <t>FRESA QUIRURGICA FG #702,MARCA WISSEN CLUB</t>
  </si>
  <si>
    <t>FRESA QUIRURGICA FG #703, MICRODONT</t>
  </si>
  <si>
    <t>FRESA DIAMANTE 1011, MARCA WISSEN CLUB</t>
  </si>
  <si>
    <t>TIRA DE LIJA METALICA 4MM (1X12) MARCA FAVA</t>
  </si>
  <si>
    <t>AGUJA LARGA 27GL, 0.4X30MM,SPIDENT (CAJA DE 100)</t>
  </si>
  <si>
    <t>AGUJA CORTA 3030G-S, 0.3X21MM SPIDENT</t>
  </si>
  <si>
    <t>FRESERO METALICO 21HOYOS FG, MARCA FAVA</t>
  </si>
  <si>
    <t>BOTON LINGUAL, HEADEWEY</t>
  </si>
  <si>
    <t>FRESA DIAMANTE 3195, MARCA WISSEN CLUD</t>
  </si>
  <si>
    <t>H410-2-1622 ARCO RECTANG. DE ACERO 0.016X0.022 SUP/INF. HEADWAY</t>
  </si>
  <si>
    <t>H 410-2-1825 ARCO RECTANG. DE ACERO 0.018X0.025 SUP./INF HEADWAY</t>
  </si>
  <si>
    <t>H410-2-1925 ARCO RECTANG.DE ACERO 0.019X0.025 SUP/INF HEADWAY</t>
  </si>
  <si>
    <t>H410-2-2125 ARCO RECTANG DE ACERO 0.021X0.025 SUP/INF HEADWAY</t>
  </si>
  <si>
    <t>ARCO DE NITI 17X25 SUPERIOR, SUPERIOR, HEADWEY</t>
  </si>
  <si>
    <t>PASTA PROFILACTICA DHARMA DIF. SABORES,(TARRO 12OZ)</t>
  </si>
  <si>
    <t>FRASCO DE FLUOR GEL DIF. SABORES (LONITE 17OZ DHARMA)</t>
  </si>
  <si>
    <t>PAPEL ARTICULAR (CAJA 1X12), MARCA ROEKO COLTENE</t>
  </si>
  <si>
    <t>ALGINATO HYDROGUM 5453,ZHERMACK</t>
  </si>
  <si>
    <t>SET DE REVELADOR Y FIJADOR RX, CARESTREAM</t>
  </si>
  <si>
    <t>SET DE REVELADOR Y FIJADOR RX</t>
  </si>
  <si>
    <t>CUBETA PLASTICA, SET 1X6 ADEL PRODUCTS</t>
  </si>
  <si>
    <t>RESINA A 2 ESCOM 100, SPIDENT</t>
  </si>
  <si>
    <t>RESINA A 3 ESCOM 100, SPIDENT</t>
  </si>
  <si>
    <t>RSINA A 3.5 ESCOM 100 SPIDENT</t>
  </si>
  <si>
    <t>RESINA ESFLOW A 3, SPIDENT</t>
  </si>
  <si>
    <t>DYCAL FOTO FLUORESEALL (7.5G), SCI-FARM</t>
  </si>
  <si>
    <t>FUJI 1 MINI GOLD LABEL IONOMERO GC</t>
  </si>
  <si>
    <t>ACIDO GEL FOSFORICO 37%</t>
  </si>
  <si>
    <t>ADHESIVO BONDING</t>
  </si>
  <si>
    <t>MICROBRUS REGULAR</t>
  </si>
  <si>
    <t>ARIZA</t>
  </si>
  <si>
    <t>FHARMA GDE</t>
  </si>
  <si>
    <t>PAMPER DESECHABLE GRANDE PARA ADULTO</t>
  </si>
  <si>
    <t>PAMPER DESECHABLE NEONATAL</t>
  </si>
  <si>
    <t>GUANTES QUIRURGICO #7.0 PARES</t>
  </si>
  <si>
    <t>GUANTES QUIRURGICO #8.0 PARES</t>
  </si>
  <si>
    <t>GUANTES QUIRURGICO #7.5 PARES</t>
  </si>
  <si>
    <t xml:space="preserve">PAPEL EKG  GRANDE 210MM X 20MM </t>
  </si>
  <si>
    <t>PAPEL UPC-21L (CAJA)</t>
  </si>
  <si>
    <t>PAPEL SONOGRAFIA SUPER ULSTAR-1100S 110MM X 20MM</t>
  </si>
  <si>
    <t>ORINAL 1000CC PLASTICO DESECHABLE PARA HOMBRE</t>
  </si>
  <si>
    <t xml:space="preserve">MORAMI </t>
  </si>
  <si>
    <t xml:space="preserve">PROMESE CAL/SERVISALUD PREMIUM/PROMESE CAL/CARIBEAN </t>
  </si>
  <si>
    <t>COPHEN/PHARMA GDE/ROPHARMA/FAY BIOFARM/O Y D SUPLIDORES</t>
  </si>
  <si>
    <t>MASCARILLA DE OXIGENO ADULTO L</t>
  </si>
  <si>
    <t>CANULA NASAL/OXIGENO DE ADULTO</t>
  </si>
  <si>
    <t xml:space="preserve">CANULA DE MAYO  60 MM </t>
  </si>
  <si>
    <t>MASCARILLA C-PAP</t>
  </si>
  <si>
    <t>JABON ENZIMATICO (BONZYME GALON)</t>
  </si>
  <si>
    <t>CANULA DE SUCCION CERRADO ADULTO #12</t>
  </si>
  <si>
    <t>CATETER DE SUCCION CERRADO ADULTO #14</t>
  </si>
  <si>
    <t>OSIRIS</t>
  </si>
  <si>
    <t>A Y S IMPORTACIONES/MACROTECH/A  Y S IMPORTACIONES/ARCHEX GROUP/CEREMO</t>
  </si>
  <si>
    <t>A Y S IMPORTACIONES/JBL/A Y S IMPORTACIONES/ARCHEX GROUP/CEREMO</t>
  </si>
  <si>
    <t xml:space="preserve">PROMESE CAL/MORAMI </t>
  </si>
  <si>
    <t>FARMAQUIP/JBL/CEREMO/ROPHARMA/GRANARIES GROUP/FARACH/PROMESE CAL/COPEM</t>
  </si>
  <si>
    <t>PROMESE CAL/VERAS AGRAMONTE/GRUPO FRANTERE/ARCHEX GROUP</t>
  </si>
  <si>
    <t>JBL/CEREMO/BOYA FARMACEUTICA/RONANJUS/ARCHEX GROUP</t>
  </si>
  <si>
    <t>EL PIROS/LIRIANO COMERCIAL/ROPHARMA</t>
  </si>
  <si>
    <t>BOX ME SOLUTIONS/ROPHARMA</t>
  </si>
  <si>
    <t>COPEM/PROMESE CAL/RONAJUS</t>
  </si>
  <si>
    <t>VANGUARDIA SALUD/BOX ME SOLUTIONS/ARCHEX GROUP</t>
  </si>
  <si>
    <t>VANGUARDIA SALUD/BOX ME SOLUTIONS/GRUPO FRANTERE/ARCHEX GROUP</t>
  </si>
  <si>
    <t>SERVISALUD PREMIUM/GRUPO FRANTERE/ARCHEX GROUP</t>
  </si>
  <si>
    <t>FARNASA/BOX ME SOLUTIONS/PHARMA GDE.</t>
  </si>
  <si>
    <t>RONAJUS FARMACEUTICAL/BOX ME SOLUTIONS/PROMESE CA</t>
  </si>
  <si>
    <t>RADIFARMA/COPEM/CARP CONTRALORIA Y SERVICIOS SRL/CARIBBEAN SOLUTIONS/BARREROS FHARMA/PROMESE CAL</t>
  </si>
  <si>
    <t>INVERSIONES FARID/BOYA FARMACEUTICA/ROPHARMA/PROMESE CAL</t>
  </si>
  <si>
    <t>ACIDO TRANXENAMICO 500 MG/5ML (ANCHOFIBRINA )(INTRAX)</t>
  </si>
  <si>
    <t>PHARMA GDE/PROMESE CAL</t>
  </si>
  <si>
    <t>BATA QUIRURGICA DESECHABLE DE EXAMEN NO ESTERIL</t>
  </si>
  <si>
    <t>CLOTRIMAZOL OVULOS 500 MG</t>
  </si>
  <si>
    <t>ANLA FARMACEUTICA/PROMESE CAL</t>
  </si>
  <si>
    <t>139/2023</t>
  </si>
  <si>
    <t>SEAN DOMINICAN/BOYA FARMACEUTICA/PROMESE CAL</t>
  </si>
  <si>
    <t>MORAMI/DISTRIBUIDORA GUAYUYO/ROPHARMA/PROMESE CAL</t>
  </si>
  <si>
    <t xml:space="preserve">JBL/PROMESE CAL </t>
  </si>
  <si>
    <t>SIMVASTATINA 20MG TAB.</t>
  </si>
  <si>
    <t>SIMVASTATINA 40MG TAB.</t>
  </si>
  <si>
    <t>CARIBEAN SOLUTIONS/PROMESE CAL</t>
  </si>
  <si>
    <t>SUPLIFARMACOS/GRUPO RASEC/PROMEDCA/PROMESE CAL/ARCHEX/OSEAANA</t>
  </si>
  <si>
    <t>CAR-M/COPEM/PROTETION ONE SRL/CAR-M/GRUPO FRANTERE/ROPHARMA</t>
  </si>
  <si>
    <t>PEREZ BARROSO/PROMESE CAL/SEAN DOMINICAN</t>
  </si>
  <si>
    <t>COPEML/ARCHEX GROUP/PROMESE CAL/SEAN DOMINICAN</t>
  </si>
  <si>
    <t>GLOBAL MULTI-PHARMA/SINERGY/CARP CONTRALORIA Y SERVICIOS SRL/ARCHEX GROU/PHARMA GDE</t>
  </si>
  <si>
    <t>INVERSIONES FARID/BOYA FARMACEUTICA/PRO PHARMACEUTI PEÑA/PHARMA GDE/PROMESE CAL</t>
  </si>
  <si>
    <t>SILVER PHARMA/PROMESE CAL</t>
  </si>
  <si>
    <t>NEBULIZADORES</t>
  </si>
  <si>
    <t xml:space="preserve"> INVERSIONES FARID/ARCHEX GROUP/PROMESE CAL</t>
  </si>
  <si>
    <t>FARACH/PROMESE CAL</t>
  </si>
  <si>
    <t>FARMAQUIP/PRO PHARMACEUTICAL PEÑA/PROMESE CAL</t>
  </si>
  <si>
    <t xml:space="preserve">JERINGA DE INSULINA/1ML </t>
  </si>
  <si>
    <t>OSIRIS Y CO/JBL/MORAMI</t>
  </si>
  <si>
    <t>VANGUARDIA SALUD/PROMEDCA/BARREROS FHARMA/PROMESE CAL/MORAMI</t>
  </si>
  <si>
    <t>ROPHARMA/JBL/PHARMA GDE/PROMESE CAL</t>
  </si>
  <si>
    <t>BALANZA PEDIATRICA DIGITAL</t>
  </si>
  <si>
    <t>CINTA METRICA PEDIATRICA</t>
  </si>
  <si>
    <t>SUED Y FARGESA/PHARMATECH/PROMESE CAL/ARCHEX</t>
  </si>
  <si>
    <t>SILVERPHARMA/A Y S IMPORTACIONES/ROPHARMA/FARACH/PROMESE CAL/ARCHEX</t>
  </si>
  <si>
    <t>PRO PHARMACEUTICAL PEÑA/SERVISALUD PREMIUM/MORAMI/COPEM/MORAMI/ARCHEX GROUP/PROMESE CAL/PHARMA GDE/GRANARIES</t>
  </si>
  <si>
    <t>24/10/2023/07/11/2023</t>
  </si>
  <si>
    <t>COPEM/PROMESE CAL/ROPHARMA</t>
  </si>
  <si>
    <t>17/4/2023/</t>
  </si>
  <si>
    <t>PROMESE CAL/MORAMI /protection one, SRL</t>
  </si>
  <si>
    <t>CANULA DE MAYO 110 MM</t>
  </si>
  <si>
    <t>CANULA DE MAYO # 0   (60mm)</t>
  </si>
  <si>
    <t>CANULA DE MAYO # 00  (50mm)</t>
  </si>
  <si>
    <t xml:space="preserve">CANULA DE MAYO # 1 (70mm) </t>
  </si>
  <si>
    <t>CANULA DE MAYO # 4 (100mm)</t>
  </si>
  <si>
    <t>CANULA DE MAYO #2 (80mm)</t>
  </si>
  <si>
    <t>CANULA DE MAYO #3 (90mm)</t>
  </si>
  <si>
    <t>CANULA DE MAYO # 5 (110mm)</t>
  </si>
  <si>
    <t>CANDESARTAN CILEXETILO 16MG TABLETAS</t>
  </si>
  <si>
    <t>CANDESARTAN CILEXETILO 32MG TABLETAS</t>
  </si>
  <si>
    <t>CANDESARTAN CILEXETILO 8MG TABLETAS</t>
  </si>
  <si>
    <t>211/2023</t>
  </si>
  <si>
    <t>21/11/2023/21/11/2023</t>
  </si>
  <si>
    <t>CURITA LARGA (DONADA)</t>
  </si>
  <si>
    <t>MASCARILLA N95 (DONADA)</t>
  </si>
  <si>
    <t>SOLUCION DEXTROSA EN RINGER 6.423g/1000 ML</t>
  </si>
  <si>
    <t>AGUJA ESPIDURAL (RAQUIDEA)  #23</t>
  </si>
  <si>
    <t xml:space="preserve">ELABORADO POR : LICDA. </t>
  </si>
  <si>
    <t>CEFTRIAXONA 1G AMP.</t>
  </si>
  <si>
    <t>LEROMED/PROMESE CAL/PHARMA</t>
  </si>
  <si>
    <t>16/6/2023*20/12/2023</t>
  </si>
  <si>
    <t>GEL LUBRICANTE  TUBL 118 G</t>
  </si>
  <si>
    <t>AGUJA ESPIDURAL  O RAQUIDEA #18</t>
  </si>
  <si>
    <t>AGUJA ESPIDURAL  O RAQUIDEA  #25</t>
  </si>
  <si>
    <t>13/10/2023*18/12/2023</t>
  </si>
  <si>
    <t>ARCHEX GROUP/PROMESE CAL /PHARMA GDE SRL</t>
  </si>
  <si>
    <t xml:space="preserve">SENSOR DE FLUJO NEONATO HAMILTON </t>
  </si>
  <si>
    <t>TECNI MEDICA, S.R.L</t>
  </si>
  <si>
    <t>HAMIL-155500</t>
  </si>
  <si>
    <t>PROMESE CAARIZA</t>
  </si>
  <si>
    <t xml:space="preserve">GUANTES EXAMEN MIDIUM  DESECHABLES(par) </t>
  </si>
  <si>
    <t>GUANTES EXAMEN LARGE DESECHABLES (par)</t>
  </si>
  <si>
    <t>promese cal</t>
  </si>
  <si>
    <t>NITROGLICERINA INY. IV 5mg/ml amp.5ml</t>
  </si>
  <si>
    <t>COPEM/PROMESE CAL /PHARMA GDE</t>
  </si>
  <si>
    <t>1000-0062</t>
  </si>
  <si>
    <t>1000-0061</t>
  </si>
  <si>
    <t>1000-0032</t>
  </si>
  <si>
    <t>DIAZEPAM 10MG / TAB.</t>
  </si>
  <si>
    <t>SUCCINILCOLINA 500MG VIAL</t>
  </si>
  <si>
    <t>PROMOSE CAL</t>
  </si>
  <si>
    <t>2T IMPORTACIONES/PROMESE CAL/ARCHEX GROUP</t>
  </si>
  <si>
    <t>17/7/2023*30/1/2024</t>
  </si>
  <si>
    <t>11/8/2023*21/2023*30/1/2024</t>
  </si>
  <si>
    <t>HILO PROLENE 2-0 AGUJA CURVA CORTANTE(SC-26) (POLIPROPILENO)</t>
  </si>
  <si>
    <t>HILO  PROLECNE POLIPROPILENO 3-0 NO ABSORB. MONOF. AGUJA CURVA CORTANTANTE (CS-24 )1/2 26 MM 45 CM</t>
  </si>
  <si>
    <t>HILO VICRYL POLIGLATINA 2-0 AGUJA CURVA(CT) 1/2 36 MM 45 CM</t>
  </si>
  <si>
    <t>26/10/2023*16/11/2023*06/2/2024</t>
  </si>
  <si>
    <t>PROMESE CARAL/ROPHARMA/ARHEX</t>
  </si>
  <si>
    <t>JBL/PRO PHARMACEUTICAL PEÑA/PHARMA GDE/ARCHEX</t>
  </si>
  <si>
    <t>6/2/20024</t>
  </si>
  <si>
    <t>ROMIX GROUP/MORAMI</t>
  </si>
  <si>
    <t>FARID/BOYA FARMACEUTICA/JAY BIOFARM/PROMESE CAL/PROTECTION ONE</t>
  </si>
  <si>
    <t>PROMESE CAL/JBL/MORAMI/BOYA FARMACEUTICA/ROPHARMA /PROTECTION ONE</t>
  </si>
  <si>
    <t>GRUPO FRANTERE/PROTECTION ONE</t>
  </si>
  <si>
    <t>BOYA FARMACEUTICA/HOSPITALARIA DIVERSAS/DINAMED/CEREMO/PROFARES</t>
  </si>
  <si>
    <t>DISTRIBUIDORA FARMACEUTICA ABC</t>
  </si>
  <si>
    <t>11/8/2023*6/2/2024</t>
  </si>
  <si>
    <t>SINERGY/JDH/CONTRALORIA Y SERVICIOS SRL/JBL/ARCHEX GROUP/LEROMED PHARMA</t>
  </si>
  <si>
    <t>PROMESE CAL/ARCHEX GROUP/LEROMED PHARMA</t>
  </si>
  <si>
    <t>GUANTES DE NITRILO (S) PARES</t>
  </si>
  <si>
    <t>CATETER VIA CENTRAL PEDIATRICO DOBLE LUMEN 4FR</t>
  </si>
  <si>
    <t>CATETER  IV CORTO #20 JELCO</t>
  </si>
  <si>
    <t>CATETER  IV CORTO #22 JELCO</t>
  </si>
  <si>
    <t>CATETER  IV CORTO #24 JELCO</t>
  </si>
  <si>
    <t>PHARMA GDE,SRL</t>
  </si>
  <si>
    <t>CLINIMED/VERMEIL*PHARMA GDE,SRL</t>
  </si>
  <si>
    <t>9/8/2023*1/2/2024</t>
  </si>
  <si>
    <t>12/10/2023*21/12/23/9/2/24</t>
  </si>
  <si>
    <t>PROMESE CAL/LEROMED/ARCHEX</t>
  </si>
  <si>
    <t>PAPEL SONOGRAFICO UPP 110S 110MMX20M</t>
  </si>
  <si>
    <t xml:space="preserve">CITRATO DE CAFEINA INTRAVENOSO 20MG/1ML  AMPOLLA </t>
  </si>
  <si>
    <t>28/9/2023*12/2/2024</t>
  </si>
  <si>
    <t>29/3/2023*12/2/2024</t>
  </si>
  <si>
    <t>JBL/Protection One/O Y D SUPLIDORESL/SEAN DOMINICAN/PROMESE CA/ARCHEX GROUP S.R.L.</t>
  </si>
  <si>
    <t>TRAJE DE PROTECCION (KIMONO)</t>
  </si>
  <si>
    <t>7/2/2024*13/2/2024</t>
  </si>
  <si>
    <t>GEL LUBRICANTE  SOBRE</t>
  </si>
  <si>
    <t xml:space="preserve">GLUCOMETRO On Call Sure </t>
  </si>
  <si>
    <t>TIRILLA PARA GLUCOMETRO (On Call Sure) UNIDAD</t>
  </si>
  <si>
    <t>LIRIANO/SERVISALUD PREMIUM/ARCHEX GROUP/PROMESE CAL *OSEAANA HEALTH CARE, SRL</t>
  </si>
  <si>
    <t>13/9/2023*13/2/2024</t>
  </si>
  <si>
    <t>13/2/20224</t>
  </si>
  <si>
    <t>19/9/2023/13/2/2024</t>
  </si>
  <si>
    <t>CAMBIO*promese cal</t>
  </si>
  <si>
    <t>HILO NYLON 2-0 AGUJA CURVA CORTANTE 3/8  26mmx 45cm</t>
  </si>
  <si>
    <t>HILO NYLON 5.0 AGUJA CURVA CORTANTE 3/8 DE 13MM X 45 cm</t>
  </si>
  <si>
    <t>19/7/2023*29/2/2024</t>
  </si>
  <si>
    <t>SEAN DOMINICANA/ARCHEX GROUP</t>
  </si>
  <si>
    <t>FARACHL/JBL/PROMESE CAL/ROPHARMA/ARCHEX GROUP</t>
  </si>
  <si>
    <t>COPEM/O Y D SUPLIDORES/PROMESE CAL/ARCHEX GROUP</t>
  </si>
  <si>
    <t>12/10/2023*21/12/2023*29/2/2024</t>
  </si>
  <si>
    <t>21/11/2023*13/2/2024*6/3/2024</t>
  </si>
  <si>
    <t>30/10/2023*13/2/2024*6/3/2024</t>
  </si>
  <si>
    <t>30/10/2023*6/3/2024</t>
  </si>
  <si>
    <t>12/9/2023*13/2/2024*6/3/2024</t>
  </si>
  <si>
    <t>8/7/2022*7/12/2023*6/3/2024</t>
  </si>
  <si>
    <t>SOLUCION DEXTROSA AL 5% FCO 500 ML</t>
  </si>
  <si>
    <t>morami</t>
  </si>
  <si>
    <t>c</t>
  </si>
  <si>
    <t>pharma gde</t>
  </si>
  <si>
    <t>PROMESE CAL/protection one</t>
  </si>
  <si>
    <t>4/7/2023/07/3/2024</t>
  </si>
  <si>
    <t>PROMESE CAL/CARIBEAN SOLUTIONS/ PROTECTION ONE, SRL/LOREMED PHARMA SRL</t>
  </si>
  <si>
    <t>12/10/2023*7/3/2024</t>
  </si>
  <si>
    <t>PROMESE CAL/PHARMA GDE SRL</t>
  </si>
  <si>
    <t>ROFASA FARMA/ARCHEX GROUP/CEREMO/cristalia</t>
  </si>
  <si>
    <t>PROMESE CAL/BARREROS</t>
  </si>
  <si>
    <t>COPEM/ARCHEX GROUP/CARIBEAN/PROMESE CAL/OSEAANA HEALTH</t>
  </si>
  <si>
    <t>PROMESE CAL/JBL/ARCHEX GROUP/CARIBEAN/OSEAANA HEALTH</t>
  </si>
  <si>
    <t>MASCARILLA QUIRURGICA PEDIATRICAS (DONADA)</t>
  </si>
  <si>
    <t xml:space="preserve">CURITA REDONDA </t>
  </si>
  <si>
    <t>13/3/22024</t>
  </si>
  <si>
    <t>2 .16</t>
  </si>
  <si>
    <t>5/7/2023*21/12/2023*13/3/2024</t>
  </si>
  <si>
    <t>13/3/20243</t>
  </si>
  <si>
    <t>CRISTALIA/promese cal</t>
  </si>
  <si>
    <t>24/10/2023/07/11/2023*13/3/2024</t>
  </si>
  <si>
    <t>21/11/2023*13/3/2024</t>
  </si>
  <si>
    <t>11/8/2023*13/3/2024</t>
  </si>
  <si>
    <t>O</t>
  </si>
  <si>
    <t>22/9/2023*13/3/2024</t>
  </si>
  <si>
    <t>15/3/2023*13/3/2024*21/3/2024</t>
  </si>
  <si>
    <t>4/10/2023*21/3/2024</t>
  </si>
  <si>
    <t>OMICO/ARCHEX</t>
  </si>
  <si>
    <t>MORAMI/PROMESE CAL/A Y S IMPORTACIONES/PROMESE CAL/ARCHEX</t>
  </si>
  <si>
    <t>4/1/2024*7/2/2024*27/3/2024</t>
  </si>
  <si>
    <t>PRESERVATIVO (CONDONES)</t>
  </si>
  <si>
    <t>CALIBRADOR  i15</t>
  </si>
  <si>
    <t>4/1/2024*7/2/2024*27/3/2024*27/3/2024</t>
  </si>
  <si>
    <t>protetion one</t>
  </si>
  <si>
    <t xml:space="preserve">                                                       DESCRIPCION DE MEDICAMENTOS</t>
  </si>
  <si>
    <t>INVENTARIO DE ALMACEN DE MEDICAMENTOS TRIMESTRE ENERO-MARZO  2024</t>
  </si>
  <si>
    <t>FECHA DE ENTRADA</t>
  </si>
  <si>
    <t>FECHADE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</si>
</sst>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([$$-1C0A]* #,##0.00_);_([$$-1C0A]* \(#,##0.00\);_([$$-1C0A]* &quot;-&quot;??_);_(@_)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3399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5" fillId="2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3" xfId="0" applyFont="1" applyFill="1" applyBorder="1"/>
    <xf numFmtId="14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6" fillId="2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7" fillId="2" borderId="2" xfId="0" applyFont="1" applyFill="1" applyBorder="1"/>
    <xf numFmtId="0" fontId="5" fillId="2" borderId="3" xfId="0" applyFont="1" applyFill="1" applyBorder="1"/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10" fillId="2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1" xfId="1" applyNumberFormat="1" applyFont="1" applyFill="1" applyBorder="1"/>
    <xf numFmtId="164" fontId="3" fillId="2" borderId="1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44" fontId="3" fillId="2" borderId="1" xfId="1" applyFont="1" applyFill="1" applyBorder="1"/>
    <xf numFmtId="0" fontId="9" fillId="3" borderId="5" xfId="1" applyNumberFormat="1" applyFont="1" applyFill="1" applyBorder="1"/>
    <xf numFmtId="164" fontId="9" fillId="3" borderId="6" xfId="0" applyNumberFormat="1" applyFont="1" applyFill="1" applyBorder="1"/>
    <xf numFmtId="0" fontId="5" fillId="2" borderId="2" xfId="0" applyFont="1" applyFill="1" applyBorder="1"/>
    <xf numFmtId="0" fontId="11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/>
    <xf numFmtId="3" fontId="3" fillId="2" borderId="1" xfId="1" applyNumberFormat="1" applyFont="1" applyFill="1" applyBorder="1"/>
    <xf numFmtId="0" fontId="14" fillId="2" borderId="1" xfId="0" applyFont="1" applyFill="1" applyBorder="1"/>
    <xf numFmtId="0" fontId="3" fillId="2" borderId="1" xfId="0" quotePrefix="1" applyFont="1" applyFill="1" applyBorder="1"/>
    <xf numFmtId="165" fontId="3" fillId="2" borderId="1" xfId="0" applyNumberFormat="1" applyFont="1" applyFill="1" applyBorder="1"/>
    <xf numFmtId="0" fontId="6" fillId="2" borderId="1" xfId="1" applyNumberFormat="1" applyFont="1" applyFill="1" applyBorder="1"/>
    <xf numFmtId="0" fontId="5" fillId="2" borderId="7" xfId="0" applyFont="1" applyFill="1" applyBorder="1"/>
    <xf numFmtId="0" fontId="3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  <xf numFmtId="164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Border="1"/>
    <xf numFmtId="14" fontId="16" fillId="2" borderId="0" xfId="0" applyNumberFormat="1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/>
    <xf numFmtId="0" fontId="18" fillId="2" borderId="0" xfId="0" applyFont="1" applyFill="1" applyBorder="1"/>
    <xf numFmtId="0" fontId="16" fillId="2" borderId="0" xfId="0" applyNumberFormat="1" applyFont="1" applyFill="1" applyBorder="1"/>
    <xf numFmtId="0" fontId="16" fillId="2" borderId="0" xfId="1" applyNumberFormat="1" applyFont="1" applyFill="1" applyBorder="1"/>
    <xf numFmtId="164" fontId="16" fillId="2" borderId="0" xfId="0" applyNumberFormat="1" applyFont="1" applyFill="1" applyBorder="1"/>
    <xf numFmtId="164" fontId="16" fillId="2" borderId="0" xfId="0" applyNumberFormat="1" applyFont="1" applyFill="1"/>
    <xf numFmtId="0" fontId="16" fillId="2" borderId="0" xfId="0" applyFont="1" applyFill="1"/>
    <xf numFmtId="0" fontId="17" fillId="2" borderId="0" xfId="0" applyFont="1" applyFill="1"/>
    <xf numFmtId="14" fontId="16" fillId="2" borderId="0" xfId="0" applyNumberFormat="1" applyFont="1" applyFill="1"/>
    <xf numFmtId="0" fontId="16" fillId="2" borderId="0" xfId="0" applyNumberFormat="1" applyFont="1" applyFill="1"/>
    <xf numFmtId="0" fontId="18" fillId="2" borderId="0" xfId="0" applyFont="1" applyFill="1"/>
    <xf numFmtId="0" fontId="16" fillId="2" borderId="0" xfId="1" applyNumberFormat="1" applyFont="1" applyFill="1"/>
    <xf numFmtId="164" fontId="16" fillId="2" borderId="0" xfId="0" applyNumberFormat="1" applyFont="1" applyFill="1" applyAlignment="1">
      <alignment horizontal="center"/>
    </xf>
    <xf numFmtId="0" fontId="17" fillId="2" borderId="0" xfId="0" applyNumberFormat="1" applyFont="1" applyFill="1" applyAlignment="1">
      <alignment horizontal="center"/>
    </xf>
    <xf numFmtId="14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0" fontId="18" fillId="2" borderId="0" xfId="1" applyNumberFormat="1" applyFont="1" applyFill="1"/>
    <xf numFmtId="0" fontId="8" fillId="2" borderId="4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3" borderId="1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3399"/>
      <color rgb="FF42DEA3"/>
      <color rgb="FFFF505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40360</xdr:colOff>
      <xdr:row>0</xdr:row>
      <xdr:rowOff>0</xdr:rowOff>
    </xdr:from>
    <xdr:to>
      <xdr:col>0</xdr:col>
      <xdr:colOff>2074513</xdr:colOff>
      <xdr:row>1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0" y="0"/>
          <a:ext cx="2034153" cy="674688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51"/>
  <sheetViews>
    <sheetView tabSelected="1" zoomScale="96" zoomScaleNormal="96" workbookViewId="0">
      <pane xSplit="1" topLeftCell="B1" activePane="topRight" state="frozen"/>
      <selection pane="topRight" activeCell="G1" sqref="G1"/>
    </sheetView>
  </sheetViews>
  <sheetFormatPr baseColWidth="10" defaultRowHeight="28.5" outlineLevelCol="2" x14ac:dyDescent="0.45"/>
  <cols>
    <col min="1" max="1" width="72.140625" style="65" customWidth="1"/>
    <col min="2" max="2" width="17.140625" style="83" customWidth="1"/>
    <col min="3" max="3" width="12.140625" style="83" customWidth="1"/>
    <col min="4" max="4" width="16.5703125" style="84" customWidth="1"/>
    <col min="5" max="6" width="20.28515625" style="85" customWidth="1" outlineLevel="2"/>
    <col min="7" max="7" width="14.42578125" style="86" customWidth="1" outlineLevel="2"/>
    <col min="8" max="8" width="17.42578125" style="80" customWidth="1"/>
    <col min="9" max="9" width="0.42578125" style="80" customWidth="1"/>
    <col min="10" max="10" width="9.5703125" style="77" hidden="1" customWidth="1" outlineLevel="1"/>
    <col min="11" max="11" width="7.85546875" style="77" hidden="1" customWidth="1" outlineLevel="1"/>
    <col min="12" max="12" width="9" style="77" hidden="1" customWidth="1" outlineLevel="1"/>
    <col min="13" max="13" width="9.7109375" style="77" hidden="1" customWidth="1" outlineLevel="1"/>
    <col min="14" max="14" width="11.85546875" style="77" hidden="1" customWidth="1" outlineLevel="1"/>
    <col min="15" max="15" width="13" style="77" hidden="1" customWidth="1" outlineLevel="1"/>
    <col min="16" max="16" width="8.5703125" style="77" hidden="1" customWidth="1" outlineLevel="1"/>
    <col min="17" max="17" width="7.85546875" style="77" hidden="1" customWidth="1" outlineLevel="1"/>
    <col min="18" max="18" width="8.140625" style="77" hidden="1" customWidth="1" outlineLevel="1"/>
    <col min="19" max="19" width="8.5703125" style="77" hidden="1" customWidth="1" outlineLevel="1"/>
    <col min="20" max="20" width="9.5703125" style="77" hidden="1" customWidth="1" outlineLevel="1"/>
    <col min="21" max="22" width="8.140625" style="77" hidden="1" customWidth="1" outlineLevel="1"/>
    <col min="23" max="23" width="7.140625" style="77" hidden="1" customWidth="1" outlineLevel="1"/>
    <col min="24" max="24" width="8.5703125" style="77" hidden="1" customWidth="1" outlineLevel="1"/>
    <col min="25" max="25" width="7.42578125" style="81" hidden="1" customWidth="1" outlineLevel="1"/>
    <col min="26" max="26" width="9.28515625" style="77" hidden="1" customWidth="1" outlineLevel="1"/>
    <col min="27" max="27" width="8.140625" style="77" hidden="1" customWidth="1" outlineLevel="1"/>
    <col min="28" max="28" width="9.42578125" style="77" hidden="1" customWidth="1" outlineLevel="1"/>
    <col min="29" max="29" width="8.7109375" style="77" hidden="1" customWidth="1" outlineLevel="1"/>
    <col min="30" max="30" width="9" style="77" hidden="1" customWidth="1" outlineLevel="1"/>
    <col min="31" max="31" width="7.85546875" style="77" hidden="1" customWidth="1" outlineLevel="1"/>
    <col min="32" max="32" width="8.42578125" style="77" hidden="1" customWidth="1" outlineLevel="1"/>
    <col min="33" max="33" width="11.5703125" style="77" hidden="1" customWidth="1" outlineLevel="1"/>
    <col min="34" max="34" width="10.7109375" style="77" hidden="1" customWidth="1" outlineLevel="1"/>
    <col min="35" max="35" width="12.5703125" style="77" hidden="1" customWidth="1" outlineLevel="1"/>
    <col min="36" max="36" width="12.28515625" style="77" hidden="1" customWidth="1" outlineLevel="1"/>
    <col min="37" max="37" width="15.5703125" style="77" hidden="1" customWidth="1" outlineLevel="1"/>
    <col min="38" max="38" width="12" style="77" hidden="1" customWidth="1" outlineLevel="1"/>
    <col min="39" max="39" width="11.85546875" style="77" hidden="1" customWidth="1" outlineLevel="1"/>
    <col min="40" max="40" width="17.140625" style="77" hidden="1" customWidth="1" outlineLevel="1"/>
    <col min="41" max="41" width="21.85546875" style="87" customWidth="1" collapsed="1"/>
    <col min="42" max="42" width="27.28515625" style="81" customWidth="1"/>
  </cols>
  <sheetData>
    <row r="1" spans="1:42" s="96" customFormat="1" ht="53.25" customHeight="1" x14ac:dyDescent="0.25">
      <c r="A1" s="89" t="s">
        <v>1019</v>
      </c>
      <c r="B1" s="90" t="s">
        <v>4</v>
      </c>
      <c r="C1" s="91" t="s">
        <v>0</v>
      </c>
      <c r="D1" s="91" t="s">
        <v>369</v>
      </c>
      <c r="E1" s="92" t="s">
        <v>1021</v>
      </c>
      <c r="F1" s="92" t="s">
        <v>1022</v>
      </c>
      <c r="G1" s="93" t="s">
        <v>1</v>
      </c>
      <c r="H1" s="91" t="s">
        <v>499</v>
      </c>
      <c r="I1" s="91">
        <v>1</v>
      </c>
      <c r="J1" s="91">
        <v>2</v>
      </c>
      <c r="K1" s="91">
        <v>3</v>
      </c>
      <c r="L1" s="91">
        <v>4</v>
      </c>
      <c r="M1" s="91">
        <v>5</v>
      </c>
      <c r="N1" s="91">
        <v>6</v>
      </c>
      <c r="O1" s="91">
        <v>7</v>
      </c>
      <c r="P1" s="91">
        <v>8</v>
      </c>
      <c r="Q1" s="91">
        <v>9</v>
      </c>
      <c r="R1" s="91">
        <v>10</v>
      </c>
      <c r="S1" s="91">
        <v>11</v>
      </c>
      <c r="T1" s="91">
        <v>12</v>
      </c>
      <c r="U1" s="91">
        <v>13</v>
      </c>
      <c r="V1" s="91">
        <v>14</v>
      </c>
      <c r="W1" s="91">
        <v>15</v>
      </c>
      <c r="X1" s="91">
        <v>16</v>
      </c>
      <c r="Y1" s="94">
        <v>17</v>
      </c>
      <c r="Z1" s="91">
        <v>18</v>
      </c>
      <c r="AA1" s="91">
        <v>19</v>
      </c>
      <c r="AB1" s="91">
        <v>20</v>
      </c>
      <c r="AC1" s="91">
        <v>21</v>
      </c>
      <c r="AD1" s="91">
        <v>22</v>
      </c>
      <c r="AE1" s="91">
        <v>23</v>
      </c>
      <c r="AF1" s="91">
        <v>24</v>
      </c>
      <c r="AG1" s="91">
        <v>25</v>
      </c>
      <c r="AH1" s="91">
        <v>26</v>
      </c>
      <c r="AI1" s="91">
        <v>27</v>
      </c>
      <c r="AJ1" s="91">
        <v>28</v>
      </c>
      <c r="AK1" s="91">
        <v>29</v>
      </c>
      <c r="AL1" s="91">
        <v>30</v>
      </c>
      <c r="AM1" s="91">
        <v>31</v>
      </c>
      <c r="AN1" s="93" t="s">
        <v>427</v>
      </c>
      <c r="AO1" s="95" t="s">
        <v>2</v>
      </c>
      <c r="AP1" s="90" t="s">
        <v>3</v>
      </c>
    </row>
    <row r="2" spans="1:42" ht="26.25" customHeight="1" x14ac:dyDescent="0.3">
      <c r="A2" s="49" t="s">
        <v>1020</v>
      </c>
      <c r="B2" s="38"/>
      <c r="C2" s="39"/>
      <c r="D2" s="50"/>
      <c r="E2" s="39"/>
      <c r="F2" s="39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4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28"/>
      <c r="AK2" s="28"/>
      <c r="AL2" s="39"/>
      <c r="AM2" s="39"/>
      <c r="AN2" s="40"/>
      <c r="AO2" s="41"/>
      <c r="AP2" s="38"/>
    </row>
    <row r="3" spans="1:42" s="1" customFormat="1" ht="23.25" customHeight="1" x14ac:dyDescent="0.3">
      <c r="A3" s="48" t="s">
        <v>772</v>
      </c>
      <c r="B3" s="9">
        <v>170</v>
      </c>
      <c r="C3" s="31">
        <v>20</v>
      </c>
      <c r="D3" s="51" t="s">
        <v>814</v>
      </c>
      <c r="E3" s="24">
        <v>45077</v>
      </c>
      <c r="F3" s="24">
        <v>45077</v>
      </c>
      <c r="G3" s="3"/>
      <c r="H3" s="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30">
        <f t="shared" ref="AN3:AN56" si="0">I3+J3+K3+L3+M3+N3+O3+P3+Q3+R3+S3+T3+U3+V3+W3+X3+Y3+Z3+AA3+AB3+AC3+AD3+AE3+AF3+AG3+AH3+AI3+AJ3+AK3+AL3+AM3</f>
        <v>0</v>
      </c>
      <c r="AO3" s="31">
        <f>C3+G3-AN3</f>
        <v>20</v>
      </c>
      <c r="AP3" s="32">
        <f>B3*AO3</f>
        <v>3400</v>
      </c>
    </row>
    <row r="4" spans="1:42" s="1" customFormat="1" ht="21.75" customHeight="1" x14ac:dyDescent="0.3">
      <c r="A4" s="48" t="s">
        <v>5</v>
      </c>
      <c r="B4" s="9">
        <v>0.34</v>
      </c>
      <c r="C4" s="31">
        <v>10180</v>
      </c>
      <c r="D4" s="51" t="s">
        <v>406</v>
      </c>
      <c r="E4" s="24">
        <v>45364</v>
      </c>
      <c r="F4" s="24">
        <v>45364</v>
      </c>
      <c r="G4" s="3">
        <v>3000</v>
      </c>
      <c r="H4" s="4">
        <v>1034</v>
      </c>
      <c r="I4" s="26"/>
      <c r="J4" s="26"/>
      <c r="K4" s="26"/>
      <c r="L4" s="26">
        <v>200</v>
      </c>
      <c r="M4" s="26"/>
      <c r="N4" s="26"/>
      <c r="O4" s="26"/>
      <c r="P4" s="26"/>
      <c r="Q4" s="26"/>
      <c r="R4" s="26"/>
      <c r="S4" s="26">
        <v>200</v>
      </c>
      <c r="T4" s="26"/>
      <c r="U4" s="26"/>
      <c r="V4" s="26">
        <v>60</v>
      </c>
      <c r="W4" s="26"/>
      <c r="X4" s="26"/>
      <c r="Y4" s="26"/>
      <c r="Z4" s="26">
        <v>300</v>
      </c>
      <c r="AA4" s="26"/>
      <c r="AB4" s="26"/>
      <c r="AC4" s="26"/>
      <c r="AD4" s="26"/>
      <c r="AE4" s="26"/>
      <c r="AF4" s="26"/>
      <c r="AG4" s="26">
        <v>400</v>
      </c>
      <c r="AH4" s="26"/>
      <c r="AI4" s="26"/>
      <c r="AJ4" s="26"/>
      <c r="AK4" s="26"/>
      <c r="AL4" s="26"/>
      <c r="AM4" s="26"/>
      <c r="AN4" s="30">
        <f t="shared" si="0"/>
        <v>1160</v>
      </c>
      <c r="AO4" s="31">
        <f>C4+G4-AN4</f>
        <v>12020</v>
      </c>
      <c r="AP4" s="32">
        <f t="shared" ref="AP4:AP67" si="1">B4*AO4</f>
        <v>4086.8</v>
      </c>
    </row>
    <row r="5" spans="1:42" s="2" customFormat="1" ht="21.75" customHeight="1" x14ac:dyDescent="0.3">
      <c r="A5" s="20" t="s">
        <v>8</v>
      </c>
      <c r="B5" s="9"/>
      <c r="C5" s="31">
        <v>0</v>
      </c>
      <c r="D5" s="51"/>
      <c r="E5" s="24"/>
      <c r="F5" s="24"/>
      <c r="G5" s="3"/>
      <c r="H5" s="4">
        <v>25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9"/>
      <c r="AK5" s="29"/>
      <c r="AL5" s="26"/>
      <c r="AM5" s="26"/>
      <c r="AN5" s="30">
        <f t="shared" si="0"/>
        <v>0</v>
      </c>
      <c r="AO5" s="31">
        <f>C5+G5-AN5</f>
        <v>0</v>
      </c>
      <c r="AP5" s="32">
        <f t="shared" si="1"/>
        <v>0</v>
      </c>
    </row>
    <row r="6" spans="1:42" s="2" customFormat="1" ht="21.75" customHeight="1" x14ac:dyDescent="0.3">
      <c r="A6" s="48" t="s">
        <v>388</v>
      </c>
      <c r="B6" s="9">
        <v>30.04</v>
      </c>
      <c r="C6" s="31">
        <v>150</v>
      </c>
      <c r="D6" s="51" t="s">
        <v>406</v>
      </c>
      <c r="E6" s="24">
        <v>45364</v>
      </c>
      <c r="F6" s="24">
        <v>45364</v>
      </c>
      <c r="G6" s="3">
        <v>100</v>
      </c>
      <c r="H6" s="4">
        <v>6412</v>
      </c>
      <c r="I6" s="26"/>
      <c r="J6" s="26"/>
      <c r="K6" s="26"/>
      <c r="L6" s="26">
        <v>15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10</v>
      </c>
      <c r="AH6" s="26"/>
      <c r="AI6" s="26"/>
      <c r="AJ6" s="26"/>
      <c r="AK6" s="26"/>
      <c r="AL6" s="26"/>
      <c r="AM6" s="26"/>
      <c r="AN6" s="30">
        <f t="shared" si="0"/>
        <v>25</v>
      </c>
      <c r="AO6" s="31">
        <f>C6+G6-AN6</f>
        <v>225</v>
      </c>
      <c r="AP6" s="32">
        <f t="shared" si="1"/>
        <v>6759</v>
      </c>
    </row>
    <row r="7" spans="1:42" ht="21.75" customHeight="1" x14ac:dyDescent="0.3">
      <c r="A7" s="20" t="s">
        <v>7</v>
      </c>
      <c r="B7" s="9">
        <v>4.5</v>
      </c>
      <c r="C7" s="31">
        <v>0</v>
      </c>
      <c r="D7" s="51" t="s">
        <v>406</v>
      </c>
      <c r="E7" s="24">
        <v>44820</v>
      </c>
      <c r="F7" s="24">
        <v>44820</v>
      </c>
      <c r="G7" s="3"/>
      <c r="H7" s="4">
        <v>1108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30">
        <f t="shared" si="0"/>
        <v>0</v>
      </c>
      <c r="AO7" s="31">
        <v>0</v>
      </c>
      <c r="AP7" s="32">
        <f t="shared" si="1"/>
        <v>0</v>
      </c>
    </row>
    <row r="8" spans="1:42" ht="21.75" customHeight="1" x14ac:dyDescent="0.3">
      <c r="A8" s="48" t="s">
        <v>437</v>
      </c>
      <c r="B8" s="9">
        <v>33</v>
      </c>
      <c r="C8" s="31">
        <v>12930</v>
      </c>
      <c r="D8" s="51" t="s">
        <v>406</v>
      </c>
      <c r="E8" s="24">
        <v>45364</v>
      </c>
      <c r="F8" s="24">
        <v>45364</v>
      </c>
      <c r="G8" s="3">
        <v>3200</v>
      </c>
      <c r="H8" s="4">
        <v>9370</v>
      </c>
      <c r="I8" s="26"/>
      <c r="J8" s="26"/>
      <c r="K8" s="26"/>
      <c r="L8" s="26">
        <v>400</v>
      </c>
      <c r="M8" s="26"/>
      <c r="N8" s="26"/>
      <c r="O8" s="26">
        <v>300</v>
      </c>
      <c r="P8" s="26"/>
      <c r="Q8" s="26"/>
      <c r="R8" s="26"/>
      <c r="S8" s="26">
        <v>300</v>
      </c>
      <c r="T8" s="26"/>
      <c r="U8" s="26"/>
      <c r="V8" s="26">
        <v>400</v>
      </c>
      <c r="W8" s="26"/>
      <c r="X8" s="26"/>
      <c r="Y8" s="26"/>
      <c r="Z8" s="26">
        <v>400</v>
      </c>
      <c r="AA8" s="26"/>
      <c r="AB8" s="26"/>
      <c r="AC8" s="26">
        <v>40</v>
      </c>
      <c r="AD8" s="26"/>
      <c r="AE8" s="26"/>
      <c r="AF8" s="26"/>
      <c r="AG8" s="26">
        <v>800</v>
      </c>
      <c r="AH8" s="26"/>
      <c r="AI8" s="26">
        <v>230</v>
      </c>
      <c r="AJ8" s="26"/>
      <c r="AK8" s="26"/>
      <c r="AL8" s="26"/>
      <c r="AM8" s="26"/>
      <c r="AN8" s="30">
        <f t="shared" si="0"/>
        <v>2870</v>
      </c>
      <c r="AO8" s="31">
        <f t="shared" ref="AO8:AO28" si="2">C8+G8-AN8</f>
        <v>13260</v>
      </c>
      <c r="AP8" s="32">
        <f t="shared" si="1"/>
        <v>437580</v>
      </c>
    </row>
    <row r="9" spans="1:42" ht="21.75" customHeight="1" x14ac:dyDescent="0.3">
      <c r="A9" s="48" t="s">
        <v>441</v>
      </c>
      <c r="B9" s="9">
        <v>1150</v>
      </c>
      <c r="C9" s="31">
        <v>0</v>
      </c>
      <c r="D9" s="51" t="s">
        <v>439</v>
      </c>
      <c r="E9" s="24">
        <v>44718</v>
      </c>
      <c r="F9" s="24">
        <v>44718</v>
      </c>
      <c r="G9" s="3"/>
      <c r="H9" s="4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30">
        <f t="shared" si="0"/>
        <v>0</v>
      </c>
      <c r="AO9" s="31">
        <f t="shared" si="2"/>
        <v>0</v>
      </c>
      <c r="AP9" s="32">
        <f t="shared" si="1"/>
        <v>0</v>
      </c>
    </row>
    <row r="10" spans="1:42" ht="21.75" customHeight="1" x14ac:dyDescent="0.3">
      <c r="A10" s="48" t="s">
        <v>9</v>
      </c>
      <c r="B10" s="9">
        <v>348</v>
      </c>
      <c r="C10" s="31">
        <v>100</v>
      </c>
      <c r="D10" s="51" t="s">
        <v>406</v>
      </c>
      <c r="E10" s="24">
        <v>45124</v>
      </c>
      <c r="F10" s="24">
        <v>45124</v>
      </c>
      <c r="G10" s="3"/>
      <c r="H10" s="4">
        <v>9746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0">
        <f t="shared" si="0"/>
        <v>0</v>
      </c>
      <c r="AO10" s="31">
        <f t="shared" si="2"/>
        <v>100</v>
      </c>
      <c r="AP10" s="32">
        <f t="shared" si="1"/>
        <v>34800</v>
      </c>
    </row>
    <row r="11" spans="1:42" ht="21.75" customHeight="1" x14ac:dyDescent="0.3">
      <c r="A11" s="48" t="s">
        <v>631</v>
      </c>
      <c r="B11" s="9">
        <v>32.049999999999997</v>
      </c>
      <c r="C11" s="31">
        <v>80</v>
      </c>
      <c r="D11" s="51" t="s">
        <v>406</v>
      </c>
      <c r="E11" s="24">
        <v>45335</v>
      </c>
      <c r="F11" s="24">
        <v>45335</v>
      </c>
      <c r="G11" s="3"/>
      <c r="H11" s="4">
        <v>1252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30">
        <f t="shared" si="0"/>
        <v>0</v>
      </c>
      <c r="AO11" s="31">
        <f t="shared" si="2"/>
        <v>80</v>
      </c>
      <c r="AP11" s="32">
        <f t="shared" si="1"/>
        <v>2564</v>
      </c>
    </row>
    <row r="12" spans="1:42" ht="21.75" customHeight="1" x14ac:dyDescent="0.3">
      <c r="A12" s="48" t="s">
        <v>10</v>
      </c>
      <c r="B12" s="9">
        <v>1.86</v>
      </c>
      <c r="C12" s="31">
        <v>900</v>
      </c>
      <c r="D12" s="51" t="s">
        <v>406</v>
      </c>
      <c r="E12" s="24">
        <v>44757</v>
      </c>
      <c r="F12" s="24">
        <v>44757</v>
      </c>
      <c r="G12" s="3"/>
      <c r="H12" s="4">
        <v>2326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0">
        <f t="shared" si="0"/>
        <v>0</v>
      </c>
      <c r="AO12" s="31">
        <f t="shared" si="2"/>
        <v>900</v>
      </c>
      <c r="AP12" s="32">
        <f t="shared" si="1"/>
        <v>1674</v>
      </c>
    </row>
    <row r="13" spans="1:42" ht="21.75" customHeight="1" x14ac:dyDescent="0.3">
      <c r="A13" s="48" t="s">
        <v>11</v>
      </c>
      <c r="B13" s="9">
        <v>0.72</v>
      </c>
      <c r="C13" s="31">
        <v>590</v>
      </c>
      <c r="D13" s="51" t="s">
        <v>406</v>
      </c>
      <c r="E13" s="24">
        <v>45364</v>
      </c>
      <c r="F13" s="24">
        <v>45364</v>
      </c>
      <c r="G13" s="3">
        <v>200</v>
      </c>
      <c r="H13" s="4">
        <v>1042</v>
      </c>
      <c r="I13" s="26"/>
      <c r="J13" s="26"/>
      <c r="K13" s="26"/>
      <c r="L13" s="26"/>
      <c r="M13" s="26"/>
      <c r="N13" s="26"/>
      <c r="O13" s="26">
        <v>200</v>
      </c>
      <c r="P13" s="26"/>
      <c r="Q13" s="26"/>
      <c r="R13" s="26"/>
      <c r="S13" s="26">
        <v>100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>
        <v>100</v>
      </c>
      <c r="AH13" s="26"/>
      <c r="AI13" s="26"/>
      <c r="AJ13" s="26"/>
      <c r="AK13" s="26"/>
      <c r="AL13" s="26"/>
      <c r="AM13" s="26"/>
      <c r="AN13" s="30">
        <f t="shared" si="0"/>
        <v>400</v>
      </c>
      <c r="AO13" s="31">
        <f t="shared" si="2"/>
        <v>390</v>
      </c>
      <c r="AP13" s="32">
        <f t="shared" si="1"/>
        <v>280.8</v>
      </c>
    </row>
    <row r="14" spans="1:42" ht="21.75" customHeight="1" x14ac:dyDescent="0.3">
      <c r="A14" s="48" t="s">
        <v>12</v>
      </c>
      <c r="B14" s="9">
        <v>27.25</v>
      </c>
      <c r="C14" s="56">
        <v>253</v>
      </c>
      <c r="D14" s="51" t="s">
        <v>957</v>
      </c>
      <c r="E14" s="24">
        <v>45364</v>
      </c>
      <c r="F14" s="24">
        <v>45364</v>
      </c>
      <c r="G14" s="3">
        <v>3400</v>
      </c>
      <c r="H14" s="4">
        <v>710</v>
      </c>
      <c r="I14" s="26"/>
      <c r="J14" s="26"/>
      <c r="K14" s="26"/>
      <c r="L14" s="26">
        <v>500</v>
      </c>
      <c r="M14" s="26"/>
      <c r="N14" s="26"/>
      <c r="O14" s="26">
        <v>400</v>
      </c>
      <c r="P14" s="26"/>
      <c r="Q14" s="26"/>
      <c r="R14" s="26"/>
      <c r="S14" s="26">
        <v>400</v>
      </c>
      <c r="T14" s="26"/>
      <c r="U14" s="26"/>
      <c r="V14" s="26">
        <v>500</v>
      </c>
      <c r="W14" s="26"/>
      <c r="X14" s="26"/>
      <c r="Y14" s="26"/>
      <c r="Z14" s="26">
        <v>400</v>
      </c>
      <c r="AA14" s="26"/>
      <c r="AB14" s="26"/>
      <c r="AC14" s="26">
        <v>500</v>
      </c>
      <c r="AD14" s="26"/>
      <c r="AE14" s="26"/>
      <c r="AF14" s="26"/>
      <c r="AG14" s="26">
        <v>800</v>
      </c>
      <c r="AH14" s="26"/>
      <c r="AI14" s="26">
        <v>100</v>
      </c>
      <c r="AJ14" s="26"/>
      <c r="AK14" s="26"/>
      <c r="AL14" s="26"/>
      <c r="AM14" s="26"/>
      <c r="AN14" s="30">
        <f t="shared" si="0"/>
        <v>3600</v>
      </c>
      <c r="AO14" s="56">
        <f t="shared" si="2"/>
        <v>53</v>
      </c>
      <c r="AP14" s="32">
        <f t="shared" si="1"/>
        <v>1444.25</v>
      </c>
    </row>
    <row r="15" spans="1:42" ht="21.75" customHeight="1" x14ac:dyDescent="0.3">
      <c r="A15" s="20" t="s">
        <v>13</v>
      </c>
      <c r="B15" s="9"/>
      <c r="C15" s="31">
        <v>0</v>
      </c>
      <c r="D15" s="51"/>
      <c r="E15" s="24"/>
      <c r="F15" s="24"/>
      <c r="G15" s="3"/>
      <c r="H15" s="4">
        <v>10709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30">
        <f t="shared" si="0"/>
        <v>0</v>
      </c>
      <c r="AO15" s="31">
        <f t="shared" si="2"/>
        <v>0</v>
      </c>
      <c r="AP15" s="32">
        <f t="shared" si="1"/>
        <v>0</v>
      </c>
    </row>
    <row r="16" spans="1:42" ht="21.75" customHeight="1" x14ac:dyDescent="0.3">
      <c r="A16" s="48" t="s">
        <v>178</v>
      </c>
      <c r="B16" s="9">
        <v>1750</v>
      </c>
      <c r="C16" s="31">
        <v>60</v>
      </c>
      <c r="D16" s="51" t="s">
        <v>685</v>
      </c>
      <c r="E16" s="24">
        <v>45127</v>
      </c>
      <c r="F16" s="24">
        <v>45127</v>
      </c>
      <c r="G16" s="3"/>
      <c r="H16" s="4">
        <v>1025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>
        <v>10</v>
      </c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0">
        <f t="shared" si="0"/>
        <v>10</v>
      </c>
      <c r="AO16" s="31">
        <f t="shared" si="2"/>
        <v>50</v>
      </c>
      <c r="AP16" s="32">
        <f t="shared" si="1"/>
        <v>87500</v>
      </c>
    </row>
    <row r="17" spans="1:42" ht="21.75" customHeight="1" x14ac:dyDescent="0.3">
      <c r="A17" s="48" t="s">
        <v>14</v>
      </c>
      <c r="B17" s="9">
        <v>3.5</v>
      </c>
      <c r="C17" s="31">
        <v>100</v>
      </c>
      <c r="D17" s="51" t="s">
        <v>936</v>
      </c>
      <c r="E17" s="24">
        <v>45364</v>
      </c>
      <c r="F17" s="24">
        <v>45364</v>
      </c>
      <c r="G17" s="3">
        <v>100</v>
      </c>
      <c r="H17" s="4">
        <v>1346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>
        <v>100</v>
      </c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>
        <v>100</v>
      </c>
      <c r="AH17" s="26"/>
      <c r="AI17" s="26">
        <v>200</v>
      </c>
      <c r="AJ17" s="26"/>
      <c r="AK17" s="26"/>
      <c r="AL17" s="26"/>
      <c r="AM17" s="26"/>
      <c r="AN17" s="30">
        <f t="shared" si="0"/>
        <v>400</v>
      </c>
      <c r="AO17" s="31">
        <f t="shared" si="2"/>
        <v>-200</v>
      </c>
      <c r="AP17" s="32">
        <f t="shared" si="1"/>
        <v>-700</v>
      </c>
    </row>
    <row r="18" spans="1:42" ht="21.75" customHeight="1" x14ac:dyDescent="0.3">
      <c r="A18" s="48" t="s">
        <v>811</v>
      </c>
      <c r="B18" s="9">
        <v>178</v>
      </c>
      <c r="C18" s="31">
        <v>12</v>
      </c>
      <c r="D18" s="51" t="s">
        <v>917</v>
      </c>
      <c r="E18" s="24">
        <v>45077</v>
      </c>
      <c r="F18" s="24">
        <v>45077</v>
      </c>
      <c r="G18" s="3"/>
      <c r="H18" s="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0">
        <f t="shared" si="0"/>
        <v>0</v>
      </c>
      <c r="AO18" s="31">
        <f t="shared" si="2"/>
        <v>12</v>
      </c>
      <c r="AP18" s="32">
        <f t="shared" si="1"/>
        <v>2136</v>
      </c>
    </row>
    <row r="19" spans="1:42" ht="21.75" customHeight="1" x14ac:dyDescent="0.3">
      <c r="A19" s="20" t="s">
        <v>15</v>
      </c>
      <c r="B19" s="9">
        <v>6.98</v>
      </c>
      <c r="C19" s="31">
        <v>0</v>
      </c>
      <c r="D19" s="51" t="s">
        <v>485</v>
      </c>
      <c r="E19" s="24">
        <v>44803</v>
      </c>
      <c r="F19" s="24">
        <v>44803</v>
      </c>
      <c r="G19" s="3"/>
      <c r="H19" s="4">
        <v>10710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30">
        <f t="shared" si="0"/>
        <v>0</v>
      </c>
      <c r="AO19" s="31">
        <f t="shared" si="2"/>
        <v>0</v>
      </c>
      <c r="AP19" s="32">
        <f t="shared" si="1"/>
        <v>0</v>
      </c>
    </row>
    <row r="20" spans="1:42" ht="21.75" customHeight="1" x14ac:dyDescent="0.3">
      <c r="A20" s="19" t="s">
        <v>852</v>
      </c>
      <c r="B20" s="9">
        <v>265</v>
      </c>
      <c r="C20" s="31">
        <v>20</v>
      </c>
      <c r="D20" s="51" t="s">
        <v>825</v>
      </c>
      <c r="E20" s="24">
        <v>45324</v>
      </c>
      <c r="F20" s="24">
        <v>45324</v>
      </c>
      <c r="G20" s="3"/>
      <c r="H20" s="4">
        <v>6864</v>
      </c>
      <c r="I20" s="26"/>
      <c r="J20" s="26"/>
      <c r="K20" s="26"/>
      <c r="L20" s="26">
        <v>50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>
        <v>10</v>
      </c>
      <c r="AD20" s="26"/>
      <c r="AE20" s="26"/>
      <c r="AF20" s="26"/>
      <c r="AG20" s="26">
        <v>10</v>
      </c>
      <c r="AH20" s="26"/>
      <c r="AI20" s="26"/>
      <c r="AJ20" s="26"/>
      <c r="AK20" s="26"/>
      <c r="AL20" s="26"/>
      <c r="AM20" s="26"/>
      <c r="AN20" s="30">
        <f t="shared" si="0"/>
        <v>70</v>
      </c>
      <c r="AO20" s="31">
        <f t="shared" si="2"/>
        <v>-50</v>
      </c>
      <c r="AP20" s="32">
        <f t="shared" si="1"/>
        <v>-13250</v>
      </c>
    </row>
    <row r="21" spans="1:42" ht="21.75" customHeight="1" x14ac:dyDescent="0.3">
      <c r="A21" s="20" t="s">
        <v>16</v>
      </c>
      <c r="B21" s="9"/>
      <c r="C21" s="31">
        <v>0</v>
      </c>
      <c r="D21" s="51"/>
      <c r="E21" s="24"/>
      <c r="F21" s="24"/>
      <c r="G21" s="3"/>
      <c r="H21" s="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30">
        <f t="shared" si="0"/>
        <v>0</v>
      </c>
      <c r="AO21" s="31">
        <f t="shared" si="2"/>
        <v>0</v>
      </c>
      <c r="AP21" s="32">
        <f t="shared" si="1"/>
        <v>0</v>
      </c>
    </row>
    <row r="22" spans="1:42" ht="21.75" customHeight="1" x14ac:dyDescent="0.3">
      <c r="A22" s="48" t="s">
        <v>812</v>
      </c>
      <c r="B22" s="9">
        <v>554</v>
      </c>
      <c r="C22" s="31">
        <v>15</v>
      </c>
      <c r="D22" s="51" t="s">
        <v>814</v>
      </c>
      <c r="E22" s="24">
        <v>45077</v>
      </c>
      <c r="F22" s="24">
        <v>45077</v>
      </c>
      <c r="G22" s="3"/>
      <c r="H22" s="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30">
        <f t="shared" si="0"/>
        <v>0</v>
      </c>
      <c r="AO22" s="31">
        <f t="shared" si="2"/>
        <v>15</v>
      </c>
      <c r="AP22" s="32">
        <f t="shared" si="1"/>
        <v>8310</v>
      </c>
    </row>
    <row r="23" spans="1:42" ht="21.75" customHeight="1" x14ac:dyDescent="0.3">
      <c r="A23" s="48" t="s">
        <v>17</v>
      </c>
      <c r="B23" s="9">
        <v>18</v>
      </c>
      <c r="C23" s="31">
        <v>200</v>
      </c>
      <c r="D23" s="51" t="s">
        <v>1013</v>
      </c>
      <c r="E23" s="24" t="s">
        <v>1010</v>
      </c>
      <c r="F23" s="24" t="s">
        <v>1010</v>
      </c>
      <c r="G23" s="3">
        <v>700</v>
      </c>
      <c r="H23" s="4">
        <v>7840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30">
        <f t="shared" si="0"/>
        <v>0</v>
      </c>
      <c r="AO23" s="31">
        <f t="shared" si="2"/>
        <v>900</v>
      </c>
      <c r="AP23" s="32">
        <f t="shared" si="1"/>
        <v>16200</v>
      </c>
    </row>
    <row r="24" spans="1:42" ht="21.75" customHeight="1" x14ac:dyDescent="0.3">
      <c r="A24" s="48" t="s">
        <v>600</v>
      </c>
      <c r="B24" s="9">
        <v>177.96</v>
      </c>
      <c r="C24" s="31">
        <v>1690</v>
      </c>
      <c r="D24" s="51" t="s">
        <v>746</v>
      </c>
      <c r="E24" s="24">
        <v>45364</v>
      </c>
      <c r="F24" s="24">
        <v>45364</v>
      </c>
      <c r="G24" s="3">
        <v>100</v>
      </c>
      <c r="H24" s="4">
        <v>10791</v>
      </c>
      <c r="I24" s="26"/>
      <c r="J24" s="26"/>
      <c r="K24" s="26"/>
      <c r="L24" s="26">
        <v>50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50</v>
      </c>
      <c r="AA24" s="26"/>
      <c r="AB24" s="26"/>
      <c r="AC24" s="26">
        <v>50</v>
      </c>
      <c r="AD24" s="26"/>
      <c r="AE24" s="26"/>
      <c r="AF24" s="26"/>
      <c r="AG24" s="26">
        <v>200</v>
      </c>
      <c r="AH24" s="26"/>
      <c r="AI24" s="26"/>
      <c r="AJ24" s="26"/>
      <c r="AK24" s="26"/>
      <c r="AL24" s="26"/>
      <c r="AM24" s="26"/>
      <c r="AN24" s="30">
        <f t="shared" si="0"/>
        <v>350</v>
      </c>
      <c r="AO24" s="31">
        <f t="shared" si="2"/>
        <v>1440</v>
      </c>
      <c r="AP24" s="32">
        <f t="shared" si="1"/>
        <v>256262.40000000002</v>
      </c>
    </row>
    <row r="25" spans="1:42" ht="21.75" customHeight="1" x14ac:dyDescent="0.3">
      <c r="A25" s="20" t="s">
        <v>670</v>
      </c>
      <c r="B25" s="9"/>
      <c r="C25" s="31">
        <v>0</v>
      </c>
      <c r="D25" s="51"/>
      <c r="E25" s="24"/>
      <c r="F25" s="24"/>
      <c r="G25" s="3"/>
      <c r="H25" s="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30">
        <f t="shared" si="0"/>
        <v>0</v>
      </c>
      <c r="AO25" s="31">
        <f t="shared" si="2"/>
        <v>0</v>
      </c>
      <c r="AP25" s="32">
        <f t="shared" si="1"/>
        <v>0</v>
      </c>
    </row>
    <row r="26" spans="1:42" ht="21.75" customHeight="1" x14ac:dyDescent="0.3">
      <c r="A26" s="48" t="s">
        <v>588</v>
      </c>
      <c r="B26" s="9">
        <v>8880</v>
      </c>
      <c r="C26" s="31">
        <v>43</v>
      </c>
      <c r="D26" s="51" t="s">
        <v>542</v>
      </c>
      <c r="E26" s="24">
        <v>45251</v>
      </c>
      <c r="F26" s="24">
        <v>45251</v>
      </c>
      <c r="G26" s="3">
        <v>5</v>
      </c>
      <c r="H26" s="4">
        <v>9145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>
        <v>2</v>
      </c>
      <c r="W26" s="26"/>
      <c r="X26" s="26"/>
      <c r="Y26" s="26"/>
      <c r="Z26" s="26"/>
      <c r="AA26" s="26"/>
      <c r="AB26" s="26"/>
      <c r="AC26" s="26">
        <v>2</v>
      </c>
      <c r="AD26" s="26"/>
      <c r="AE26" s="26"/>
      <c r="AF26" s="26"/>
      <c r="AG26" s="26">
        <v>4</v>
      </c>
      <c r="AH26" s="26"/>
      <c r="AI26" s="26"/>
      <c r="AJ26" s="26"/>
      <c r="AK26" s="26"/>
      <c r="AL26" s="26"/>
      <c r="AM26" s="26"/>
      <c r="AN26" s="30">
        <f t="shared" si="0"/>
        <v>8</v>
      </c>
      <c r="AO26" s="31">
        <f t="shared" si="2"/>
        <v>40</v>
      </c>
      <c r="AP26" s="32">
        <f t="shared" si="1"/>
        <v>355200</v>
      </c>
    </row>
    <row r="27" spans="1:42" ht="21.75" customHeight="1" x14ac:dyDescent="0.3">
      <c r="A27" s="48" t="s">
        <v>18</v>
      </c>
      <c r="B27" s="9">
        <v>4.25</v>
      </c>
      <c r="C27" s="31">
        <v>5130</v>
      </c>
      <c r="D27" s="51" t="s">
        <v>406</v>
      </c>
      <c r="E27" s="24">
        <v>45369</v>
      </c>
      <c r="F27" s="24">
        <v>45369</v>
      </c>
      <c r="G27" s="3">
        <v>1000</v>
      </c>
      <c r="H27" s="4">
        <v>1891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>
        <v>100</v>
      </c>
      <c r="AD27" s="26"/>
      <c r="AE27" s="26"/>
      <c r="AF27" s="26"/>
      <c r="AG27" s="26">
        <v>200</v>
      </c>
      <c r="AH27" s="26"/>
      <c r="AI27" s="26"/>
      <c r="AJ27" s="26"/>
      <c r="AK27" s="26"/>
      <c r="AL27" s="26"/>
      <c r="AM27" s="26"/>
      <c r="AN27" s="30">
        <f t="shared" si="0"/>
        <v>300</v>
      </c>
      <c r="AO27" s="31">
        <f t="shared" si="2"/>
        <v>5830</v>
      </c>
      <c r="AP27" s="32">
        <f t="shared" si="1"/>
        <v>24777.5</v>
      </c>
    </row>
    <row r="28" spans="1:42" ht="21.75" customHeight="1" x14ac:dyDescent="0.3">
      <c r="A28" s="48" t="s">
        <v>547</v>
      </c>
      <c r="B28" s="9">
        <v>9.6</v>
      </c>
      <c r="C28" s="31">
        <v>3800</v>
      </c>
      <c r="D28" s="51" t="s">
        <v>406</v>
      </c>
      <c r="E28" s="24">
        <v>45369</v>
      </c>
      <c r="F28" s="24">
        <v>45369</v>
      </c>
      <c r="G28" s="3">
        <v>100</v>
      </c>
      <c r="H28" s="4">
        <v>1893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>
        <v>100</v>
      </c>
      <c r="W28" s="26"/>
      <c r="X28" s="26"/>
      <c r="Y28" s="26"/>
      <c r="Z28" s="26"/>
      <c r="AA28" s="26">
        <v>1</v>
      </c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0">
        <f t="shared" si="0"/>
        <v>101</v>
      </c>
      <c r="AO28" s="31">
        <f t="shared" si="2"/>
        <v>3799</v>
      </c>
      <c r="AP28" s="32">
        <f t="shared" si="1"/>
        <v>36470.400000000001</v>
      </c>
    </row>
    <row r="29" spans="1:42" ht="21.75" customHeight="1" x14ac:dyDescent="0.3">
      <c r="A29" s="48" t="s">
        <v>592</v>
      </c>
      <c r="B29" s="9">
        <v>395</v>
      </c>
      <c r="C29" s="31">
        <v>14</v>
      </c>
      <c r="D29" s="51" t="s">
        <v>907</v>
      </c>
      <c r="E29" s="24" t="s">
        <v>992</v>
      </c>
      <c r="F29" s="24" t="s">
        <v>992</v>
      </c>
      <c r="G29" s="3">
        <v>100</v>
      </c>
      <c r="H29" s="4">
        <v>9374</v>
      </c>
      <c r="I29" s="26">
        <v>5</v>
      </c>
      <c r="J29" s="26"/>
      <c r="K29" s="26"/>
      <c r="L29" s="26"/>
      <c r="M29" s="26">
        <v>1</v>
      </c>
      <c r="N29" s="26"/>
      <c r="O29" s="26"/>
      <c r="P29" s="26">
        <v>5</v>
      </c>
      <c r="Q29" s="26"/>
      <c r="R29" s="26"/>
      <c r="S29" s="26">
        <v>2</v>
      </c>
      <c r="T29" s="26">
        <v>2</v>
      </c>
      <c r="U29" s="26"/>
      <c r="V29" s="26"/>
      <c r="W29" s="26">
        <v>3</v>
      </c>
      <c r="X29" s="26"/>
      <c r="Y29" s="26"/>
      <c r="Z29" s="26">
        <v>2</v>
      </c>
      <c r="AA29" s="26">
        <v>3</v>
      </c>
      <c r="AB29" s="26"/>
      <c r="AC29" s="26"/>
      <c r="AD29" s="26">
        <v>3</v>
      </c>
      <c r="AE29" s="26"/>
      <c r="AF29" s="26"/>
      <c r="AG29" s="26">
        <v>5</v>
      </c>
      <c r="AH29" s="26">
        <v>3</v>
      </c>
      <c r="AI29" s="26">
        <v>3</v>
      </c>
      <c r="AJ29" s="26"/>
      <c r="AK29" s="26"/>
      <c r="AL29" s="26"/>
      <c r="AM29" s="26"/>
      <c r="AN29" s="30">
        <f t="shared" si="0"/>
        <v>37</v>
      </c>
      <c r="AO29" s="31">
        <v>14</v>
      </c>
      <c r="AP29" s="32">
        <f t="shared" si="1"/>
        <v>5530</v>
      </c>
    </row>
    <row r="30" spans="1:42" ht="21.75" customHeight="1" x14ac:dyDescent="0.3">
      <c r="A30" s="48" t="s">
        <v>789</v>
      </c>
      <c r="B30" s="9">
        <v>341</v>
      </c>
      <c r="C30" s="31">
        <v>40</v>
      </c>
      <c r="D30" s="51" t="s">
        <v>814</v>
      </c>
      <c r="E30" s="24">
        <v>45077</v>
      </c>
      <c r="F30" s="24">
        <v>45077</v>
      </c>
      <c r="G30" s="3"/>
      <c r="H30" s="4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0">
        <f t="shared" si="0"/>
        <v>0</v>
      </c>
      <c r="AO30" s="31">
        <f t="shared" ref="AO30:AO56" si="3">C30+G30-AN30</f>
        <v>40</v>
      </c>
      <c r="AP30" s="32">
        <f t="shared" si="1"/>
        <v>13640</v>
      </c>
    </row>
    <row r="31" spans="1:42" ht="21.75" customHeight="1" x14ac:dyDescent="0.3">
      <c r="A31" s="48" t="s">
        <v>396</v>
      </c>
      <c r="B31" s="9"/>
      <c r="C31" s="31">
        <v>150</v>
      </c>
      <c r="D31" s="51"/>
      <c r="E31" s="24"/>
      <c r="F31" s="24"/>
      <c r="G31" s="3"/>
      <c r="H31" s="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0">
        <f t="shared" si="0"/>
        <v>0</v>
      </c>
      <c r="AO31" s="31">
        <f t="shared" si="3"/>
        <v>150</v>
      </c>
      <c r="AP31" s="32">
        <f t="shared" si="1"/>
        <v>0</v>
      </c>
    </row>
    <row r="32" spans="1:42" ht="21.75" customHeight="1" x14ac:dyDescent="0.3">
      <c r="A32" s="48" t="s">
        <v>911</v>
      </c>
      <c r="B32" s="9"/>
      <c r="C32" s="31">
        <v>1868</v>
      </c>
      <c r="D32" s="51"/>
      <c r="E32" s="24"/>
      <c r="F32" s="24"/>
      <c r="G32" s="3"/>
      <c r="H32" s="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>
        <v>50</v>
      </c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0">
        <f t="shared" si="0"/>
        <v>50</v>
      </c>
      <c r="AO32" s="31">
        <f t="shared" si="3"/>
        <v>1818</v>
      </c>
      <c r="AP32" s="32">
        <f t="shared" si="1"/>
        <v>0</v>
      </c>
    </row>
    <row r="33" spans="1:42" ht="21.75" customHeight="1" x14ac:dyDescent="0.3">
      <c r="A33" s="48" t="s">
        <v>910</v>
      </c>
      <c r="B33" s="9"/>
      <c r="C33" s="31">
        <v>80</v>
      </c>
      <c r="D33" s="51"/>
      <c r="E33" s="24"/>
      <c r="F33" s="24"/>
      <c r="G33" s="3"/>
      <c r="H33" s="4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30">
        <f t="shared" si="0"/>
        <v>0</v>
      </c>
      <c r="AO33" s="31">
        <f t="shared" si="3"/>
        <v>80</v>
      </c>
      <c r="AP33" s="32">
        <f t="shared" si="1"/>
        <v>0</v>
      </c>
    </row>
    <row r="34" spans="1:42" ht="21.75" customHeight="1" x14ac:dyDescent="0.3">
      <c r="A34" s="48" t="s">
        <v>904</v>
      </c>
      <c r="B34" s="9">
        <v>16.8</v>
      </c>
      <c r="C34" s="31">
        <v>1400</v>
      </c>
      <c r="D34" s="51" t="s">
        <v>406</v>
      </c>
      <c r="E34" s="24">
        <v>45364</v>
      </c>
      <c r="F34" s="24">
        <v>45364</v>
      </c>
      <c r="G34" s="3">
        <v>300</v>
      </c>
      <c r="H34" s="4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>
        <v>50</v>
      </c>
      <c r="U34" s="26"/>
      <c r="V34" s="26"/>
      <c r="W34" s="26"/>
      <c r="X34" s="26"/>
      <c r="Y34" s="26"/>
      <c r="Z34" s="26"/>
      <c r="AA34" s="26">
        <v>60</v>
      </c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0">
        <f t="shared" si="0"/>
        <v>110</v>
      </c>
      <c r="AO34" s="31">
        <f t="shared" si="3"/>
        <v>1590</v>
      </c>
      <c r="AP34" s="32">
        <f t="shared" si="1"/>
        <v>26712</v>
      </c>
    </row>
    <row r="35" spans="1:42" ht="21.75" customHeight="1" x14ac:dyDescent="0.3">
      <c r="A35" s="48" t="s">
        <v>516</v>
      </c>
      <c r="B35" s="9">
        <v>2.5</v>
      </c>
      <c r="C35" s="31">
        <v>1240</v>
      </c>
      <c r="D35" s="51" t="s">
        <v>876</v>
      </c>
      <c r="E35" s="24">
        <v>45222</v>
      </c>
      <c r="F35" s="24">
        <v>45222</v>
      </c>
      <c r="G35" s="3"/>
      <c r="H35" s="4">
        <v>1432</v>
      </c>
      <c r="I35" s="26"/>
      <c r="J35" s="26"/>
      <c r="K35" s="26"/>
      <c r="L35" s="26"/>
      <c r="M35" s="26"/>
      <c r="N35" s="26"/>
      <c r="O35" s="26"/>
      <c r="P35" s="26">
        <v>20</v>
      </c>
      <c r="Q35" s="26"/>
      <c r="R35" s="26"/>
      <c r="S35" s="26">
        <v>100</v>
      </c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30">
        <f t="shared" si="0"/>
        <v>120</v>
      </c>
      <c r="AO35" s="31">
        <f t="shared" si="3"/>
        <v>1120</v>
      </c>
      <c r="AP35" s="32">
        <f t="shared" si="1"/>
        <v>2800</v>
      </c>
    </row>
    <row r="36" spans="1:42" ht="21.75" customHeight="1" x14ac:dyDescent="0.3">
      <c r="A36" s="48" t="s">
        <v>537</v>
      </c>
      <c r="B36" s="9"/>
      <c r="C36" s="31">
        <v>15</v>
      </c>
      <c r="D36" s="51"/>
      <c r="E36" s="24"/>
      <c r="F36" s="24"/>
      <c r="G36" s="3"/>
      <c r="H36" s="4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0">
        <f t="shared" si="0"/>
        <v>0</v>
      </c>
      <c r="AO36" s="31">
        <f t="shared" si="3"/>
        <v>15</v>
      </c>
      <c r="AP36" s="32">
        <f t="shared" si="1"/>
        <v>0</v>
      </c>
    </row>
    <row r="37" spans="1:42" ht="21.75" customHeight="1" x14ac:dyDescent="0.3">
      <c r="A37" s="48" t="s">
        <v>517</v>
      </c>
      <c r="B37" s="9"/>
      <c r="C37" s="31">
        <v>100</v>
      </c>
      <c r="D37" s="51"/>
      <c r="E37" s="24"/>
      <c r="F37" s="24"/>
      <c r="G37" s="3"/>
      <c r="H37" s="4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0">
        <f t="shared" si="0"/>
        <v>0</v>
      </c>
      <c r="AO37" s="31">
        <f t="shared" si="3"/>
        <v>100</v>
      </c>
      <c r="AP37" s="32">
        <f t="shared" si="1"/>
        <v>0</v>
      </c>
    </row>
    <row r="38" spans="1:42" ht="21.75" customHeight="1" x14ac:dyDescent="0.3">
      <c r="A38" s="48" t="s">
        <v>518</v>
      </c>
      <c r="B38" s="9"/>
      <c r="C38" s="31">
        <v>300</v>
      </c>
      <c r="D38" s="51"/>
      <c r="E38" s="24"/>
      <c r="F38" s="24"/>
      <c r="G38" s="3"/>
      <c r="H38" s="4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0">
        <f t="shared" si="0"/>
        <v>0</v>
      </c>
      <c r="AO38" s="31">
        <f t="shared" si="3"/>
        <v>300</v>
      </c>
      <c r="AP38" s="32">
        <f t="shared" si="1"/>
        <v>0</v>
      </c>
    </row>
    <row r="39" spans="1:42" ht="21.75" customHeight="1" x14ac:dyDescent="0.3">
      <c r="A39" s="20" t="s">
        <v>538</v>
      </c>
      <c r="B39" s="9"/>
      <c r="C39" s="31">
        <v>0</v>
      </c>
      <c r="D39" s="51"/>
      <c r="E39" s="24"/>
      <c r="F39" s="24"/>
      <c r="G39" s="3"/>
      <c r="H39" s="4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30">
        <f t="shared" si="0"/>
        <v>0</v>
      </c>
      <c r="AO39" s="31">
        <f t="shared" si="3"/>
        <v>0</v>
      </c>
      <c r="AP39" s="32">
        <f t="shared" si="1"/>
        <v>0</v>
      </c>
    </row>
    <row r="40" spans="1:42" ht="21.75" customHeight="1" x14ac:dyDescent="0.3">
      <c r="A40" s="48" t="s">
        <v>384</v>
      </c>
      <c r="B40" s="9"/>
      <c r="C40" s="31">
        <v>172</v>
      </c>
      <c r="D40" s="51"/>
      <c r="E40" s="24"/>
      <c r="F40" s="24"/>
      <c r="G40" s="3"/>
      <c r="H40" s="4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0">
        <f t="shared" si="0"/>
        <v>0</v>
      </c>
      <c r="AO40" s="31">
        <f t="shared" si="3"/>
        <v>172</v>
      </c>
      <c r="AP40" s="32">
        <f t="shared" si="1"/>
        <v>0</v>
      </c>
    </row>
    <row r="41" spans="1:42" ht="21.75" customHeight="1" x14ac:dyDescent="0.3">
      <c r="A41" s="48" t="s">
        <v>788</v>
      </c>
      <c r="B41" s="9">
        <v>335</v>
      </c>
      <c r="C41" s="31">
        <v>40</v>
      </c>
      <c r="D41" s="51" t="s">
        <v>814</v>
      </c>
      <c r="E41" s="24">
        <v>45077</v>
      </c>
      <c r="F41" s="24">
        <v>45077</v>
      </c>
      <c r="G41" s="3"/>
      <c r="H41" s="4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30">
        <f t="shared" si="0"/>
        <v>0</v>
      </c>
      <c r="AO41" s="31">
        <f t="shared" si="3"/>
        <v>40</v>
      </c>
      <c r="AP41" s="32">
        <f t="shared" si="1"/>
        <v>13400</v>
      </c>
    </row>
    <row r="42" spans="1:42" ht="21.75" customHeight="1" x14ac:dyDescent="0.3">
      <c r="A42" s="48" t="s">
        <v>179</v>
      </c>
      <c r="B42" s="9">
        <v>18</v>
      </c>
      <c r="C42" s="31">
        <v>150</v>
      </c>
      <c r="D42" s="51" t="s">
        <v>406</v>
      </c>
      <c r="E42" s="24">
        <v>45000</v>
      </c>
      <c r="F42" s="24">
        <v>45000</v>
      </c>
      <c r="G42" s="3"/>
      <c r="H42" s="4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0">
        <f t="shared" si="0"/>
        <v>0</v>
      </c>
      <c r="AO42" s="31">
        <f t="shared" si="3"/>
        <v>150</v>
      </c>
      <c r="AP42" s="32">
        <f t="shared" si="1"/>
        <v>2700</v>
      </c>
    </row>
    <row r="43" spans="1:42" ht="21.75" customHeight="1" x14ac:dyDescent="0.3">
      <c r="A43" s="48" t="s">
        <v>180</v>
      </c>
      <c r="B43" s="9"/>
      <c r="C43" s="31">
        <v>35</v>
      </c>
      <c r="D43" s="51"/>
      <c r="E43" s="24"/>
      <c r="F43" s="24"/>
      <c r="G43" s="3"/>
      <c r="H43" s="4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30">
        <f t="shared" si="0"/>
        <v>0</v>
      </c>
      <c r="AO43" s="31">
        <f t="shared" si="3"/>
        <v>35</v>
      </c>
      <c r="AP43" s="32">
        <f t="shared" si="1"/>
        <v>0</v>
      </c>
    </row>
    <row r="44" spans="1:42" ht="21.75" customHeight="1" x14ac:dyDescent="0.3">
      <c r="A44" s="20" t="s">
        <v>19</v>
      </c>
      <c r="B44" s="9"/>
      <c r="C44" s="31">
        <v>0</v>
      </c>
      <c r="D44" s="51"/>
      <c r="E44" s="24"/>
      <c r="F44" s="24"/>
      <c r="G44" s="3"/>
      <c r="H44" s="4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0">
        <f t="shared" si="0"/>
        <v>0</v>
      </c>
      <c r="AO44" s="31">
        <f t="shared" si="3"/>
        <v>0</v>
      </c>
      <c r="AP44" s="32">
        <f t="shared" si="1"/>
        <v>0</v>
      </c>
    </row>
    <row r="45" spans="1:42" ht="21.75" customHeight="1" x14ac:dyDescent="0.3">
      <c r="A45" s="48" t="s">
        <v>20</v>
      </c>
      <c r="B45" s="9">
        <v>2397.6</v>
      </c>
      <c r="C45" s="31">
        <v>178</v>
      </c>
      <c r="D45" s="51" t="s">
        <v>546</v>
      </c>
      <c r="E45" s="24">
        <v>45364</v>
      </c>
      <c r="F45" s="24">
        <v>45364</v>
      </c>
      <c r="G45" s="3">
        <v>30</v>
      </c>
      <c r="H45" s="4">
        <v>9030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>
        <v>15</v>
      </c>
      <c r="AH45" s="26"/>
      <c r="AI45" s="26"/>
      <c r="AJ45" s="26"/>
      <c r="AK45" s="26"/>
      <c r="AL45" s="26"/>
      <c r="AM45" s="26"/>
      <c r="AN45" s="30">
        <f t="shared" si="0"/>
        <v>15</v>
      </c>
      <c r="AO45" s="31">
        <f t="shared" si="3"/>
        <v>193</v>
      </c>
      <c r="AP45" s="32">
        <f t="shared" si="1"/>
        <v>462736.8</v>
      </c>
    </row>
    <row r="46" spans="1:42" ht="21.75" customHeight="1" x14ac:dyDescent="0.3">
      <c r="A46" s="48" t="s">
        <v>335</v>
      </c>
      <c r="B46" s="9">
        <v>96</v>
      </c>
      <c r="C46" s="31">
        <v>2500</v>
      </c>
      <c r="D46" s="51" t="s">
        <v>937</v>
      </c>
      <c r="E46" s="24">
        <v>45327</v>
      </c>
      <c r="F46" s="24">
        <v>45327</v>
      </c>
      <c r="G46" s="3"/>
      <c r="H46" s="4">
        <v>1701</v>
      </c>
      <c r="I46" s="26"/>
      <c r="J46" s="26"/>
      <c r="K46" s="26"/>
      <c r="L46" s="26">
        <v>60</v>
      </c>
      <c r="M46" s="26"/>
      <c r="N46" s="26"/>
      <c r="O46" s="26">
        <v>60</v>
      </c>
      <c r="P46" s="26"/>
      <c r="Q46" s="26"/>
      <c r="R46" s="26"/>
      <c r="S46" s="26">
        <v>60</v>
      </c>
      <c r="T46" s="26"/>
      <c r="U46" s="26"/>
      <c r="V46" s="26">
        <v>60</v>
      </c>
      <c r="W46" s="26"/>
      <c r="X46" s="26"/>
      <c r="Y46" s="26"/>
      <c r="Z46" s="26">
        <v>60</v>
      </c>
      <c r="AA46" s="26"/>
      <c r="AB46" s="26"/>
      <c r="AC46" s="26">
        <v>60</v>
      </c>
      <c r="AD46" s="26"/>
      <c r="AE46" s="26"/>
      <c r="AF46" s="26"/>
      <c r="AG46" s="26">
        <v>120</v>
      </c>
      <c r="AH46" s="26"/>
      <c r="AI46" s="26"/>
      <c r="AJ46" s="26"/>
      <c r="AK46" s="26"/>
      <c r="AL46" s="26"/>
      <c r="AM46" s="26"/>
      <c r="AN46" s="30">
        <f t="shared" si="0"/>
        <v>480</v>
      </c>
      <c r="AO46" s="31">
        <f t="shared" si="3"/>
        <v>2020</v>
      </c>
      <c r="AP46" s="32">
        <f t="shared" si="1"/>
        <v>193920</v>
      </c>
    </row>
    <row r="47" spans="1:42" ht="26.25" customHeight="1" x14ac:dyDescent="0.3">
      <c r="A47" s="48" t="s">
        <v>181</v>
      </c>
      <c r="B47" s="9">
        <v>367.2</v>
      </c>
      <c r="C47" s="31">
        <v>303</v>
      </c>
      <c r="D47" s="51" t="s">
        <v>853</v>
      </c>
      <c r="E47" s="24">
        <v>45364</v>
      </c>
      <c r="F47" s="24">
        <v>45364</v>
      </c>
      <c r="G47" s="3">
        <v>100</v>
      </c>
      <c r="H47" s="4">
        <v>1527</v>
      </c>
      <c r="I47" s="26">
        <v>5</v>
      </c>
      <c r="J47" s="26"/>
      <c r="K47" s="26"/>
      <c r="L47" s="26">
        <v>7</v>
      </c>
      <c r="M47" s="26">
        <v>3</v>
      </c>
      <c r="N47" s="26"/>
      <c r="O47" s="26">
        <v>3</v>
      </c>
      <c r="P47" s="26">
        <v>5</v>
      </c>
      <c r="Q47" s="26"/>
      <c r="R47" s="26"/>
      <c r="S47" s="26">
        <v>7</v>
      </c>
      <c r="T47" s="26">
        <v>1</v>
      </c>
      <c r="U47" s="26"/>
      <c r="V47" s="26">
        <v>3</v>
      </c>
      <c r="W47" s="26">
        <v>4</v>
      </c>
      <c r="X47" s="26"/>
      <c r="Y47" s="26"/>
      <c r="Z47" s="26">
        <v>2</v>
      </c>
      <c r="AA47" s="26">
        <v>5</v>
      </c>
      <c r="AB47" s="26"/>
      <c r="AC47" s="26">
        <v>3</v>
      </c>
      <c r="AD47" s="26">
        <v>3</v>
      </c>
      <c r="AE47" s="26"/>
      <c r="AF47" s="26"/>
      <c r="AG47" s="26">
        <v>8</v>
      </c>
      <c r="AH47" s="26">
        <v>5</v>
      </c>
      <c r="AI47" s="26">
        <v>4</v>
      </c>
      <c r="AJ47" s="26"/>
      <c r="AK47" s="26"/>
      <c r="AL47" s="26"/>
      <c r="AM47" s="26"/>
      <c r="AN47" s="30">
        <f t="shared" si="0"/>
        <v>68</v>
      </c>
      <c r="AO47" s="31">
        <f t="shared" si="3"/>
        <v>335</v>
      </c>
      <c r="AP47" s="32">
        <f t="shared" si="1"/>
        <v>123012</v>
      </c>
    </row>
    <row r="48" spans="1:42" ht="21.75" customHeight="1" x14ac:dyDescent="0.3">
      <c r="A48" s="20" t="s">
        <v>182</v>
      </c>
      <c r="B48" s="9"/>
      <c r="C48" s="31">
        <v>0</v>
      </c>
      <c r="D48" s="51"/>
      <c r="E48" s="24"/>
      <c r="F48" s="24"/>
      <c r="G48" s="3"/>
      <c r="H48" s="4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0">
        <f t="shared" si="0"/>
        <v>0</v>
      </c>
      <c r="AO48" s="31">
        <f t="shared" si="3"/>
        <v>0</v>
      </c>
      <c r="AP48" s="32">
        <f t="shared" si="1"/>
        <v>0</v>
      </c>
    </row>
    <row r="49" spans="1:42" ht="21.75" customHeight="1" x14ac:dyDescent="0.3">
      <c r="A49" s="48" t="s">
        <v>765</v>
      </c>
      <c r="B49" s="9">
        <v>215</v>
      </c>
      <c r="C49" s="31">
        <v>4</v>
      </c>
      <c r="D49" s="51" t="s">
        <v>814</v>
      </c>
      <c r="E49" s="24">
        <v>45077</v>
      </c>
      <c r="F49" s="24">
        <v>45077</v>
      </c>
      <c r="G49" s="3"/>
      <c r="H49" s="4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30">
        <f t="shared" si="0"/>
        <v>0</v>
      </c>
      <c r="AO49" s="31">
        <f t="shared" si="3"/>
        <v>4</v>
      </c>
      <c r="AP49" s="32">
        <f t="shared" si="1"/>
        <v>860</v>
      </c>
    </row>
    <row r="50" spans="1:42" ht="21.75" customHeight="1" x14ac:dyDescent="0.3">
      <c r="A50" s="48" t="s">
        <v>801</v>
      </c>
      <c r="B50" s="9">
        <v>756</v>
      </c>
      <c r="C50" s="31">
        <v>5</v>
      </c>
      <c r="D50" s="51" t="s">
        <v>814</v>
      </c>
      <c r="E50" s="24">
        <v>45077</v>
      </c>
      <c r="F50" s="24">
        <v>45077</v>
      </c>
      <c r="G50" s="3"/>
      <c r="H50" s="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30">
        <f t="shared" si="0"/>
        <v>0</v>
      </c>
      <c r="AO50" s="31">
        <f t="shared" si="3"/>
        <v>5</v>
      </c>
      <c r="AP50" s="32">
        <f t="shared" si="1"/>
        <v>3780</v>
      </c>
    </row>
    <row r="51" spans="1:42" ht="21.75" customHeight="1" x14ac:dyDescent="0.3">
      <c r="A51" s="48" t="s">
        <v>183</v>
      </c>
      <c r="B51" s="9">
        <v>158.4</v>
      </c>
      <c r="C51" s="31">
        <v>1206</v>
      </c>
      <c r="D51" s="51" t="s">
        <v>406</v>
      </c>
      <c r="E51" s="24">
        <v>45211</v>
      </c>
      <c r="F51" s="24">
        <v>45211</v>
      </c>
      <c r="G51" s="3"/>
      <c r="H51" s="4">
        <v>1967</v>
      </c>
      <c r="I51" s="26">
        <v>5</v>
      </c>
      <c r="J51" s="26"/>
      <c r="K51" s="26"/>
      <c r="L51" s="26">
        <v>9</v>
      </c>
      <c r="M51" s="26">
        <v>6</v>
      </c>
      <c r="N51" s="26"/>
      <c r="O51" s="26">
        <v>10</v>
      </c>
      <c r="P51" s="26">
        <v>6</v>
      </c>
      <c r="Q51" s="26"/>
      <c r="R51" s="26"/>
      <c r="S51" s="26">
        <v>10</v>
      </c>
      <c r="T51" s="26">
        <v>6</v>
      </c>
      <c r="U51" s="26"/>
      <c r="V51" s="26">
        <v>5</v>
      </c>
      <c r="W51" s="26"/>
      <c r="X51" s="26"/>
      <c r="Y51" s="26"/>
      <c r="Z51" s="26">
        <v>4</v>
      </c>
      <c r="AA51" s="26">
        <v>14</v>
      </c>
      <c r="AB51" s="26"/>
      <c r="AC51" s="26">
        <v>5</v>
      </c>
      <c r="AD51" s="26">
        <v>6</v>
      </c>
      <c r="AE51" s="26"/>
      <c r="AF51" s="26"/>
      <c r="AG51" s="26">
        <v>4</v>
      </c>
      <c r="AH51" s="26">
        <v>2</v>
      </c>
      <c r="AI51" s="26">
        <v>10</v>
      </c>
      <c r="AJ51" s="26"/>
      <c r="AK51" s="26"/>
      <c r="AL51" s="26"/>
      <c r="AM51" s="26"/>
      <c r="AN51" s="30">
        <f t="shared" si="0"/>
        <v>102</v>
      </c>
      <c r="AO51" s="31">
        <f t="shared" si="3"/>
        <v>1104</v>
      </c>
      <c r="AP51" s="32">
        <f t="shared" si="1"/>
        <v>174873.60000000001</v>
      </c>
    </row>
    <row r="52" spans="1:42" ht="21.75" customHeight="1" x14ac:dyDescent="0.3">
      <c r="A52" s="48" t="s">
        <v>627</v>
      </c>
      <c r="B52" s="9">
        <v>25</v>
      </c>
      <c r="C52" s="31">
        <v>936</v>
      </c>
      <c r="D52" s="51" t="s">
        <v>989</v>
      </c>
      <c r="E52" s="24">
        <v>45359</v>
      </c>
      <c r="F52" s="24">
        <v>45359</v>
      </c>
      <c r="G52" s="3">
        <v>2900</v>
      </c>
      <c r="H52" s="4">
        <v>9983</v>
      </c>
      <c r="I52" s="26">
        <v>48</v>
      </c>
      <c r="J52" s="26"/>
      <c r="K52" s="26"/>
      <c r="L52" s="26">
        <v>48</v>
      </c>
      <c r="M52" s="26"/>
      <c r="N52" s="26"/>
      <c r="O52" s="26">
        <v>48</v>
      </c>
      <c r="P52" s="26">
        <v>36</v>
      </c>
      <c r="Q52" s="26"/>
      <c r="R52" s="26"/>
      <c r="S52" s="26">
        <v>48</v>
      </c>
      <c r="T52" s="26"/>
      <c r="U52" s="26"/>
      <c r="V52" s="26">
        <v>48</v>
      </c>
      <c r="W52" s="26"/>
      <c r="X52" s="26"/>
      <c r="Y52" s="26"/>
      <c r="Z52" s="26">
        <v>48</v>
      </c>
      <c r="AA52" s="26">
        <v>36</v>
      </c>
      <c r="AB52" s="26"/>
      <c r="AC52" s="26">
        <v>48</v>
      </c>
      <c r="AD52" s="26">
        <v>48</v>
      </c>
      <c r="AE52" s="26"/>
      <c r="AF52" s="26"/>
      <c r="AG52" s="26">
        <v>96</v>
      </c>
      <c r="AH52" s="26"/>
      <c r="AI52" s="26">
        <v>60</v>
      </c>
      <c r="AJ52" s="26"/>
      <c r="AK52" s="43"/>
      <c r="AL52" s="26"/>
      <c r="AM52" s="26"/>
      <c r="AN52" s="30">
        <f t="shared" si="0"/>
        <v>612</v>
      </c>
      <c r="AO52" s="31">
        <f t="shared" si="3"/>
        <v>3224</v>
      </c>
      <c r="AP52" s="32">
        <f t="shared" si="1"/>
        <v>80600</v>
      </c>
    </row>
    <row r="53" spans="1:42" ht="21.75" customHeight="1" x14ac:dyDescent="0.3">
      <c r="A53" s="48" t="s">
        <v>628</v>
      </c>
      <c r="B53" s="9">
        <v>35</v>
      </c>
      <c r="C53" s="31">
        <v>2260</v>
      </c>
      <c r="D53" s="51" t="s">
        <v>989</v>
      </c>
      <c r="E53" s="24">
        <v>45359</v>
      </c>
      <c r="F53" s="24">
        <v>45359</v>
      </c>
      <c r="G53" s="3">
        <v>1500</v>
      </c>
      <c r="H53" s="4">
        <v>1969</v>
      </c>
      <c r="I53" s="26">
        <v>48</v>
      </c>
      <c r="J53" s="26"/>
      <c r="K53" s="26"/>
      <c r="L53" s="26"/>
      <c r="M53" s="26">
        <v>60</v>
      </c>
      <c r="N53" s="26"/>
      <c r="O53" s="26"/>
      <c r="P53" s="26">
        <v>60</v>
      </c>
      <c r="Q53" s="26"/>
      <c r="R53" s="26"/>
      <c r="S53" s="26">
        <v>60</v>
      </c>
      <c r="T53" s="26">
        <v>48</v>
      </c>
      <c r="U53" s="26"/>
      <c r="V53" s="26"/>
      <c r="W53" s="26">
        <v>60</v>
      </c>
      <c r="X53" s="26"/>
      <c r="Y53" s="26"/>
      <c r="Z53" s="26"/>
      <c r="AA53" s="26">
        <v>108</v>
      </c>
      <c r="AB53" s="26"/>
      <c r="AC53" s="26"/>
      <c r="AD53" s="26">
        <v>48</v>
      </c>
      <c r="AE53" s="26"/>
      <c r="AF53" s="26"/>
      <c r="AG53" s="26"/>
      <c r="AH53" s="26">
        <v>48</v>
      </c>
      <c r="AI53" s="26">
        <v>60</v>
      </c>
      <c r="AJ53" s="26"/>
      <c r="AK53" s="26"/>
      <c r="AL53" s="26"/>
      <c r="AM53" s="26"/>
      <c r="AN53" s="30">
        <f t="shared" si="0"/>
        <v>600</v>
      </c>
      <c r="AO53" s="31">
        <f t="shared" si="3"/>
        <v>3160</v>
      </c>
      <c r="AP53" s="32">
        <f t="shared" si="1"/>
        <v>110600</v>
      </c>
    </row>
    <row r="54" spans="1:42" ht="21.75" customHeight="1" x14ac:dyDescent="0.3">
      <c r="A54" s="48" t="s">
        <v>683</v>
      </c>
      <c r="B54" s="9">
        <v>11.86</v>
      </c>
      <c r="C54" s="31">
        <v>390</v>
      </c>
      <c r="D54" s="51" t="s">
        <v>406</v>
      </c>
      <c r="E54" s="24">
        <v>44790</v>
      </c>
      <c r="F54" s="24">
        <v>44790</v>
      </c>
      <c r="G54" s="3"/>
      <c r="H54" s="4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30">
        <f t="shared" si="0"/>
        <v>0</v>
      </c>
      <c r="AO54" s="31">
        <f t="shared" si="3"/>
        <v>390</v>
      </c>
      <c r="AP54" s="32">
        <f t="shared" si="1"/>
        <v>4625.3999999999996</v>
      </c>
    </row>
    <row r="55" spans="1:42" ht="21.75" customHeight="1" x14ac:dyDescent="0.3">
      <c r="A55" s="48" t="s">
        <v>21</v>
      </c>
      <c r="B55" s="9">
        <v>10</v>
      </c>
      <c r="C55" s="31"/>
      <c r="D55" s="51" t="s">
        <v>431</v>
      </c>
      <c r="E55" s="24">
        <v>44713</v>
      </c>
      <c r="F55" s="24">
        <v>44713</v>
      </c>
      <c r="G55" s="3"/>
      <c r="H55" s="4">
        <v>9601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30">
        <f t="shared" si="0"/>
        <v>0</v>
      </c>
      <c r="AO55" s="31">
        <f t="shared" si="3"/>
        <v>0</v>
      </c>
      <c r="AP55" s="32">
        <f t="shared" si="1"/>
        <v>0</v>
      </c>
    </row>
    <row r="56" spans="1:42" ht="21.75" customHeight="1" x14ac:dyDescent="0.3">
      <c r="A56" s="48" t="s">
        <v>671</v>
      </c>
      <c r="B56" s="9"/>
      <c r="C56" s="31"/>
      <c r="D56" s="51"/>
      <c r="E56" s="24">
        <v>44714</v>
      </c>
      <c r="F56" s="24">
        <v>44714</v>
      </c>
      <c r="G56" s="3"/>
      <c r="H56" s="4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30">
        <f t="shared" si="0"/>
        <v>0</v>
      </c>
      <c r="AO56" s="31">
        <f t="shared" si="3"/>
        <v>0</v>
      </c>
      <c r="AP56" s="32">
        <f t="shared" si="1"/>
        <v>0</v>
      </c>
    </row>
    <row r="57" spans="1:42" ht="21.75" customHeight="1" x14ac:dyDescent="0.3">
      <c r="A57" s="48" t="s">
        <v>749</v>
      </c>
      <c r="B57" s="9">
        <v>388.14</v>
      </c>
      <c r="C57" s="31">
        <v>10</v>
      </c>
      <c r="D57" s="51" t="s">
        <v>883</v>
      </c>
      <c r="E57" s="24">
        <v>45335</v>
      </c>
      <c r="F57" s="24">
        <v>45335</v>
      </c>
      <c r="G57" s="3">
        <v>6</v>
      </c>
      <c r="H57" s="4">
        <v>10344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>
        <v>4</v>
      </c>
      <c r="T57" s="26"/>
      <c r="U57" s="26"/>
      <c r="V57" s="26"/>
      <c r="W57" s="26">
        <v>4</v>
      </c>
      <c r="X57" s="26"/>
      <c r="Y57" s="26"/>
      <c r="Z57" s="26"/>
      <c r="AA57" s="26">
        <v>3</v>
      </c>
      <c r="AB57" s="26"/>
      <c r="AC57" s="26"/>
      <c r="AD57" s="26">
        <v>4</v>
      </c>
      <c r="AE57" s="26"/>
      <c r="AF57" s="26"/>
      <c r="AG57" s="26">
        <v>108</v>
      </c>
      <c r="AH57" s="26">
        <v>1</v>
      </c>
      <c r="AI57" s="26">
        <v>5</v>
      </c>
      <c r="AJ57" s="26"/>
      <c r="AK57" s="26"/>
      <c r="AL57" s="26"/>
      <c r="AM57" s="26"/>
      <c r="AN57" s="30">
        <f t="shared" ref="AN57:AN120" si="4">I57+J57+K57+L57+M57+N57+O57+P57+Q57+R57+S57+T57+U57+V57+W57+X57+Y57+Z57+AA57+AB57+AC57+AD57+AE57+AF57+AG57+AH57+AI57+AJ57+AK57+AL57+AM57</f>
        <v>129</v>
      </c>
      <c r="AO57" s="31">
        <v>10</v>
      </c>
      <c r="AP57" s="32">
        <f t="shared" si="1"/>
        <v>3881.3999999999996</v>
      </c>
    </row>
    <row r="58" spans="1:42" ht="21.75" customHeight="1" x14ac:dyDescent="0.3">
      <c r="A58" s="48" t="s">
        <v>750</v>
      </c>
      <c r="B58" s="9">
        <v>399.14</v>
      </c>
      <c r="C58" s="31">
        <v>7</v>
      </c>
      <c r="D58" s="51" t="s">
        <v>503</v>
      </c>
      <c r="E58" s="24">
        <v>45335</v>
      </c>
      <c r="F58" s="24">
        <v>45335</v>
      </c>
      <c r="G58" s="3">
        <v>3</v>
      </c>
      <c r="H58" s="4">
        <v>9255</v>
      </c>
      <c r="I58" s="26"/>
      <c r="J58" s="26"/>
      <c r="K58" s="26"/>
      <c r="L58" s="26"/>
      <c r="M58" s="26"/>
      <c r="N58" s="26"/>
      <c r="O58" s="26">
        <v>2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>
        <v>1</v>
      </c>
      <c r="AI58" s="26"/>
      <c r="AJ58" s="26"/>
      <c r="AK58" s="26"/>
      <c r="AL58" s="26"/>
      <c r="AM58" s="26"/>
      <c r="AN58" s="30">
        <f t="shared" si="4"/>
        <v>3</v>
      </c>
      <c r="AO58" s="31">
        <f>C58+G58-AN58</f>
        <v>7</v>
      </c>
      <c r="AP58" s="32">
        <f t="shared" si="1"/>
        <v>2793.98</v>
      </c>
    </row>
    <row r="59" spans="1:42" ht="21.75" customHeight="1" x14ac:dyDescent="0.3">
      <c r="A59" s="48" t="s">
        <v>751</v>
      </c>
      <c r="B59" s="9">
        <v>2739</v>
      </c>
      <c r="C59" s="31">
        <v>2</v>
      </c>
      <c r="D59" s="51" t="s">
        <v>424</v>
      </c>
      <c r="E59" s="24">
        <v>45335</v>
      </c>
      <c r="F59" s="24">
        <v>45335</v>
      </c>
      <c r="G59" s="3">
        <v>10</v>
      </c>
      <c r="H59" s="4">
        <v>1831</v>
      </c>
      <c r="I59" s="26"/>
      <c r="J59" s="26"/>
      <c r="K59" s="26"/>
      <c r="L59" s="26">
        <v>3</v>
      </c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v>2</v>
      </c>
      <c r="AB59" s="26"/>
      <c r="AC59" s="26"/>
      <c r="AD59" s="26"/>
      <c r="AE59" s="26"/>
      <c r="AF59" s="26"/>
      <c r="AG59" s="26">
        <v>4</v>
      </c>
      <c r="AH59" s="26">
        <v>1</v>
      </c>
      <c r="AI59" s="26"/>
      <c r="AJ59" s="26"/>
      <c r="AK59" s="26"/>
      <c r="AL59" s="26"/>
      <c r="AM59" s="26"/>
      <c r="AN59" s="30">
        <f t="shared" si="4"/>
        <v>10</v>
      </c>
      <c r="AO59" s="31">
        <v>2</v>
      </c>
      <c r="AP59" s="32">
        <f t="shared" si="1"/>
        <v>5478</v>
      </c>
    </row>
    <row r="60" spans="1:42" ht="21.75" customHeight="1" x14ac:dyDescent="0.3">
      <c r="A60" s="48" t="s">
        <v>672</v>
      </c>
      <c r="B60" s="9">
        <v>84</v>
      </c>
      <c r="C60" s="31">
        <v>1238</v>
      </c>
      <c r="D60" s="51" t="s">
        <v>406</v>
      </c>
      <c r="E60" s="24">
        <v>45252</v>
      </c>
      <c r="F60" s="24">
        <v>45252</v>
      </c>
      <c r="G60" s="62"/>
      <c r="H60" s="4">
        <v>1120</v>
      </c>
      <c r="I60" s="26"/>
      <c r="J60" s="26"/>
      <c r="K60" s="26"/>
      <c r="L60" s="26">
        <v>100</v>
      </c>
      <c r="M60" s="26"/>
      <c r="N60" s="26"/>
      <c r="O60" s="26">
        <v>100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30">
        <f t="shared" si="4"/>
        <v>200</v>
      </c>
      <c r="AO60" s="31">
        <f t="shared" ref="AO60:AO68" si="5">C60+G60-AN60</f>
        <v>1038</v>
      </c>
      <c r="AP60" s="32">
        <f t="shared" si="1"/>
        <v>87192</v>
      </c>
    </row>
    <row r="61" spans="1:42" ht="21.75" customHeight="1" x14ac:dyDescent="0.3">
      <c r="A61" s="48" t="s">
        <v>22</v>
      </c>
      <c r="B61" s="9">
        <v>20.399999999999999</v>
      </c>
      <c r="C61" s="31">
        <v>500</v>
      </c>
      <c r="D61" s="51" t="s">
        <v>665</v>
      </c>
      <c r="E61" s="24">
        <v>45364</v>
      </c>
      <c r="F61" s="24">
        <v>45364</v>
      </c>
      <c r="G61" s="3">
        <v>100</v>
      </c>
      <c r="H61" s="4">
        <v>1816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30">
        <f t="shared" si="4"/>
        <v>0</v>
      </c>
      <c r="AO61" s="31">
        <f t="shared" si="5"/>
        <v>600</v>
      </c>
      <c r="AP61" s="32">
        <f t="shared" si="1"/>
        <v>12240</v>
      </c>
    </row>
    <row r="62" spans="1:42" ht="21.75" customHeight="1" x14ac:dyDescent="0.3">
      <c r="A62" s="48" t="s">
        <v>24</v>
      </c>
      <c r="B62" s="9">
        <v>73</v>
      </c>
      <c r="C62" s="31">
        <v>20</v>
      </c>
      <c r="D62" s="51" t="s">
        <v>458</v>
      </c>
      <c r="E62" s="24">
        <v>45198</v>
      </c>
      <c r="F62" s="24">
        <v>45198</v>
      </c>
      <c r="G62" s="3"/>
      <c r="H62" s="4">
        <v>6770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58"/>
      <c r="X62" s="26"/>
      <c r="Y62" s="26"/>
      <c r="Z62" s="26"/>
      <c r="AA62" s="26"/>
      <c r="AB62" s="26"/>
      <c r="AC62" s="26"/>
      <c r="AD62" s="26"/>
      <c r="AE62" s="26"/>
      <c r="AF62" s="26"/>
      <c r="AG62" s="26">
        <v>10</v>
      </c>
      <c r="AH62" s="26"/>
      <c r="AI62" s="26"/>
      <c r="AJ62" s="26"/>
      <c r="AK62" s="26"/>
      <c r="AL62" s="26"/>
      <c r="AM62" s="26"/>
      <c r="AN62" s="30">
        <f t="shared" si="4"/>
        <v>10</v>
      </c>
      <c r="AO62" s="31">
        <f t="shared" si="5"/>
        <v>10</v>
      </c>
      <c r="AP62" s="32">
        <f t="shared" si="1"/>
        <v>730</v>
      </c>
    </row>
    <row r="63" spans="1:42" ht="21.75" customHeight="1" x14ac:dyDescent="0.3">
      <c r="A63" s="48" t="s">
        <v>23</v>
      </c>
      <c r="B63" s="9">
        <v>5.7</v>
      </c>
      <c r="C63" s="31">
        <v>85</v>
      </c>
      <c r="D63" s="51" t="s">
        <v>666</v>
      </c>
      <c r="E63" s="24">
        <v>45364</v>
      </c>
      <c r="F63" s="24">
        <v>45364</v>
      </c>
      <c r="G63" s="3">
        <v>100</v>
      </c>
      <c r="H63" s="4">
        <v>9376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>
        <v>50</v>
      </c>
      <c r="AH63" s="26"/>
      <c r="AI63" s="26"/>
      <c r="AJ63" s="26"/>
      <c r="AK63" s="26"/>
      <c r="AL63" s="26"/>
      <c r="AM63" s="26"/>
      <c r="AN63" s="30">
        <f t="shared" si="4"/>
        <v>50</v>
      </c>
      <c r="AO63" s="31">
        <f t="shared" si="5"/>
        <v>135</v>
      </c>
      <c r="AP63" s="32">
        <f t="shared" si="1"/>
        <v>769.5</v>
      </c>
    </row>
    <row r="64" spans="1:42" ht="21.75" customHeight="1" x14ac:dyDescent="0.3">
      <c r="A64" s="48" t="s">
        <v>477</v>
      </c>
      <c r="B64" s="9"/>
      <c r="C64" s="31">
        <v>0</v>
      </c>
      <c r="D64" s="51"/>
      <c r="E64" s="24"/>
      <c r="F64" s="24"/>
      <c r="G64" s="3"/>
      <c r="H64" s="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30">
        <f t="shared" si="4"/>
        <v>0</v>
      </c>
      <c r="AO64" s="31">
        <f t="shared" si="5"/>
        <v>0</v>
      </c>
      <c r="AP64" s="32">
        <f t="shared" si="1"/>
        <v>0</v>
      </c>
    </row>
    <row r="65" spans="1:42" ht="21.75" customHeight="1" x14ac:dyDescent="0.3">
      <c r="A65" s="48" t="s">
        <v>475</v>
      </c>
      <c r="B65" s="9">
        <v>0.18</v>
      </c>
      <c r="C65" s="31">
        <v>1800</v>
      </c>
      <c r="D65" s="51" t="s">
        <v>406</v>
      </c>
      <c r="E65" s="24">
        <v>45364</v>
      </c>
      <c r="F65" s="24">
        <v>45364</v>
      </c>
      <c r="G65" s="3">
        <v>100</v>
      </c>
      <c r="H65" s="4">
        <v>1404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30">
        <f t="shared" si="4"/>
        <v>0</v>
      </c>
      <c r="AO65" s="31">
        <f t="shared" si="5"/>
        <v>1900</v>
      </c>
      <c r="AP65" s="32">
        <f t="shared" si="1"/>
        <v>342</v>
      </c>
    </row>
    <row r="66" spans="1:42" ht="21.75" customHeight="1" x14ac:dyDescent="0.3">
      <c r="A66" s="48" t="s">
        <v>474</v>
      </c>
      <c r="B66" s="9">
        <v>0.17</v>
      </c>
      <c r="C66" s="31">
        <v>100</v>
      </c>
      <c r="D66" s="51" t="s">
        <v>406</v>
      </c>
      <c r="E66" s="24">
        <v>45364</v>
      </c>
      <c r="F66" s="24">
        <v>45364</v>
      </c>
      <c r="G66" s="3">
        <v>100</v>
      </c>
      <c r="H66" s="4">
        <v>1405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30">
        <f t="shared" si="4"/>
        <v>0</v>
      </c>
      <c r="AO66" s="31">
        <f t="shared" si="5"/>
        <v>200</v>
      </c>
      <c r="AP66" s="32">
        <f t="shared" si="1"/>
        <v>34</v>
      </c>
    </row>
    <row r="67" spans="1:42" s="7" customFormat="1" ht="21.75" customHeight="1" x14ac:dyDescent="0.3">
      <c r="A67" s="20" t="s">
        <v>25</v>
      </c>
      <c r="B67" s="9"/>
      <c r="C67" s="31">
        <v>0</v>
      </c>
      <c r="D67" s="51" t="s">
        <v>482</v>
      </c>
      <c r="E67" s="24">
        <v>45000</v>
      </c>
      <c r="F67" s="24">
        <v>45000</v>
      </c>
      <c r="G67" s="3"/>
      <c r="H67" s="4">
        <v>1759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30">
        <f t="shared" si="4"/>
        <v>0</v>
      </c>
      <c r="AO67" s="31">
        <f t="shared" si="5"/>
        <v>0</v>
      </c>
      <c r="AP67" s="32">
        <f t="shared" si="1"/>
        <v>0</v>
      </c>
    </row>
    <row r="68" spans="1:42" ht="19.5" customHeight="1" x14ac:dyDescent="0.3">
      <c r="A68" s="48" t="s">
        <v>432</v>
      </c>
      <c r="B68" s="9">
        <v>1.86</v>
      </c>
      <c r="C68" s="31">
        <v>650</v>
      </c>
      <c r="D68" s="51" t="s">
        <v>406</v>
      </c>
      <c r="E68" s="24" t="s">
        <v>1000</v>
      </c>
      <c r="F68" s="24" t="s">
        <v>1000</v>
      </c>
      <c r="G68" s="3">
        <v>100</v>
      </c>
      <c r="H68" s="4">
        <v>2816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30">
        <f t="shared" si="4"/>
        <v>0</v>
      </c>
      <c r="AO68" s="31">
        <f t="shared" si="5"/>
        <v>750</v>
      </c>
      <c r="AP68" s="32">
        <f t="shared" ref="AP68:AP132" si="6">B68*AO68</f>
        <v>1395</v>
      </c>
    </row>
    <row r="69" spans="1:42" ht="21" customHeight="1" x14ac:dyDescent="0.3">
      <c r="A69" s="11" t="s">
        <v>26</v>
      </c>
      <c r="B69" s="9">
        <v>45</v>
      </c>
      <c r="C69" s="31">
        <v>1050</v>
      </c>
      <c r="D69" s="51" t="s">
        <v>940</v>
      </c>
      <c r="E69" s="24">
        <v>45324</v>
      </c>
      <c r="F69" s="24">
        <v>45324</v>
      </c>
      <c r="G69" s="3"/>
      <c r="H69" s="4">
        <v>1130</v>
      </c>
      <c r="I69" s="26"/>
      <c r="J69" s="26"/>
      <c r="K69" s="26"/>
      <c r="L69" s="26">
        <v>100</v>
      </c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>
        <v>200</v>
      </c>
      <c r="AA69" s="26"/>
      <c r="AB69" s="26"/>
      <c r="AC69" s="26"/>
      <c r="AD69" s="26"/>
      <c r="AE69" s="26"/>
      <c r="AF69" s="26"/>
      <c r="AG69" s="26">
        <v>200</v>
      </c>
      <c r="AH69" s="26"/>
      <c r="AI69" s="26"/>
      <c r="AJ69" s="26"/>
      <c r="AK69" s="26"/>
      <c r="AL69" s="26"/>
      <c r="AM69" s="26"/>
      <c r="AN69" s="30">
        <f t="shared" si="4"/>
        <v>500</v>
      </c>
      <c r="AO69" s="31">
        <v>1050</v>
      </c>
      <c r="AP69" s="32">
        <f t="shared" si="6"/>
        <v>47250</v>
      </c>
    </row>
    <row r="70" spans="1:42" ht="21.75" customHeight="1" x14ac:dyDescent="0.3">
      <c r="A70" s="48" t="s">
        <v>381</v>
      </c>
      <c r="B70" s="9">
        <v>2160</v>
      </c>
      <c r="C70" s="31">
        <v>4</v>
      </c>
      <c r="D70" s="51" t="s">
        <v>986</v>
      </c>
      <c r="E70" s="24">
        <v>45351</v>
      </c>
      <c r="F70" s="24">
        <v>45351</v>
      </c>
      <c r="G70" s="3">
        <v>5</v>
      </c>
      <c r="H70" s="4"/>
      <c r="I70" s="26"/>
      <c r="J70" s="26"/>
      <c r="K70" s="26"/>
      <c r="L70" s="26"/>
      <c r="M70" s="26">
        <v>1</v>
      </c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30">
        <f t="shared" si="4"/>
        <v>1</v>
      </c>
      <c r="AO70" s="31">
        <f t="shared" ref="AO70:AO132" si="7">C70+G70-AN70</f>
        <v>8</v>
      </c>
      <c r="AP70" s="32">
        <f t="shared" si="6"/>
        <v>17280</v>
      </c>
    </row>
    <row r="71" spans="1:42" ht="21.75" customHeight="1" x14ac:dyDescent="0.3">
      <c r="A71" s="48" t="s">
        <v>776</v>
      </c>
      <c r="B71" s="9">
        <v>926</v>
      </c>
      <c r="C71" s="31">
        <v>60</v>
      </c>
      <c r="D71" s="51" t="s">
        <v>814</v>
      </c>
      <c r="E71" s="24">
        <v>45077</v>
      </c>
      <c r="F71" s="24">
        <v>45077</v>
      </c>
      <c r="G71" s="3"/>
      <c r="H71" s="4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30">
        <f t="shared" si="4"/>
        <v>0</v>
      </c>
      <c r="AO71" s="31">
        <f t="shared" si="7"/>
        <v>60</v>
      </c>
      <c r="AP71" s="32">
        <f t="shared" si="6"/>
        <v>55560</v>
      </c>
    </row>
    <row r="72" spans="1:42" ht="21.75" customHeight="1" x14ac:dyDescent="0.3">
      <c r="A72" s="48" t="s">
        <v>777</v>
      </c>
      <c r="B72" s="9">
        <v>1386</v>
      </c>
      <c r="C72" s="31">
        <v>40</v>
      </c>
      <c r="D72" s="51" t="s">
        <v>814</v>
      </c>
      <c r="E72" s="24">
        <v>45077</v>
      </c>
      <c r="F72" s="24">
        <v>45077</v>
      </c>
      <c r="G72" s="3"/>
      <c r="H72" s="4"/>
      <c r="I72" s="26"/>
      <c r="J72" s="26"/>
      <c r="K72" s="26"/>
      <c r="L72" s="26">
        <v>3</v>
      </c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>
        <v>50</v>
      </c>
      <c r="AB72" s="26"/>
      <c r="AC72" s="26"/>
      <c r="AD72" s="26">
        <v>50</v>
      </c>
      <c r="AE72" s="26"/>
      <c r="AF72" s="26"/>
      <c r="AG72" s="26"/>
      <c r="AH72" s="26"/>
      <c r="AI72" s="26"/>
      <c r="AJ72" s="26"/>
      <c r="AK72" s="26"/>
      <c r="AL72" s="26"/>
      <c r="AM72" s="26"/>
      <c r="AN72" s="30">
        <f t="shared" si="4"/>
        <v>103</v>
      </c>
      <c r="AO72" s="31">
        <f t="shared" si="7"/>
        <v>-63</v>
      </c>
      <c r="AP72" s="32">
        <f t="shared" si="6"/>
        <v>-87318</v>
      </c>
    </row>
    <row r="73" spans="1:42" ht="21.75" customHeight="1" x14ac:dyDescent="0.3">
      <c r="A73" s="48" t="s">
        <v>780</v>
      </c>
      <c r="B73" s="9">
        <v>206</v>
      </c>
      <c r="C73" s="31">
        <v>4</v>
      </c>
      <c r="D73" s="51" t="s">
        <v>814</v>
      </c>
      <c r="E73" s="24">
        <v>45077</v>
      </c>
      <c r="F73" s="24">
        <v>45077</v>
      </c>
      <c r="G73" s="3"/>
      <c r="H73" s="4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30">
        <f t="shared" si="4"/>
        <v>0</v>
      </c>
      <c r="AO73" s="31">
        <f t="shared" si="7"/>
        <v>4</v>
      </c>
      <c r="AP73" s="32">
        <f t="shared" si="6"/>
        <v>824</v>
      </c>
    </row>
    <row r="74" spans="1:42" ht="21.75" customHeight="1" x14ac:dyDescent="0.3">
      <c r="A74" s="48" t="s">
        <v>704</v>
      </c>
      <c r="B74" s="9">
        <v>36</v>
      </c>
      <c r="C74" s="31">
        <v>1075</v>
      </c>
      <c r="D74" s="51" t="s">
        <v>654</v>
      </c>
      <c r="E74" s="24">
        <v>45364</v>
      </c>
      <c r="F74" s="24">
        <v>45364</v>
      </c>
      <c r="G74" s="3">
        <v>600</v>
      </c>
      <c r="H74" s="4">
        <v>1605</v>
      </c>
      <c r="I74" s="26"/>
      <c r="J74" s="26"/>
      <c r="K74" s="26"/>
      <c r="L74" s="26"/>
      <c r="M74" s="26"/>
      <c r="N74" s="26"/>
      <c r="O74" s="26">
        <v>100</v>
      </c>
      <c r="P74" s="26"/>
      <c r="Q74" s="26"/>
      <c r="R74" s="26"/>
      <c r="S74" s="26">
        <v>50</v>
      </c>
      <c r="T74" s="26"/>
      <c r="U74" s="26"/>
      <c r="V74" s="26">
        <v>100</v>
      </c>
      <c r="W74" s="26"/>
      <c r="X74" s="26"/>
      <c r="Y74" s="26"/>
      <c r="Z74" s="26">
        <v>100</v>
      </c>
      <c r="AA74" s="26"/>
      <c r="AB74" s="26"/>
      <c r="AC74" s="26"/>
      <c r="AD74" s="26"/>
      <c r="AE74" s="26"/>
      <c r="AF74" s="26"/>
      <c r="AG74" s="26">
        <v>100</v>
      </c>
      <c r="AH74" s="26"/>
      <c r="AI74" s="26"/>
      <c r="AJ74" s="26"/>
      <c r="AK74" s="26"/>
      <c r="AL74" s="26"/>
      <c r="AM74" s="26"/>
      <c r="AN74" s="30">
        <f t="shared" si="4"/>
        <v>450</v>
      </c>
      <c r="AO74" s="31">
        <f t="shared" si="7"/>
        <v>1225</v>
      </c>
      <c r="AP74" s="32">
        <f t="shared" si="6"/>
        <v>44100</v>
      </c>
    </row>
    <row r="75" spans="1:42" ht="21.75" customHeight="1" x14ac:dyDescent="0.3">
      <c r="A75" s="48" t="s">
        <v>774</v>
      </c>
      <c r="B75" s="9">
        <v>178</v>
      </c>
      <c r="C75" s="31">
        <v>10</v>
      </c>
      <c r="D75" s="51" t="s">
        <v>814</v>
      </c>
      <c r="E75" s="24">
        <v>45077</v>
      </c>
      <c r="F75" s="24">
        <v>45077</v>
      </c>
      <c r="G75" s="3"/>
      <c r="H75" s="4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30">
        <f t="shared" si="4"/>
        <v>0</v>
      </c>
      <c r="AO75" s="31">
        <f t="shared" si="7"/>
        <v>10</v>
      </c>
      <c r="AP75" s="32">
        <f t="shared" si="6"/>
        <v>1780</v>
      </c>
    </row>
    <row r="76" spans="1:42" ht="21.75" customHeight="1" x14ac:dyDescent="0.3">
      <c r="A76" s="48" t="s">
        <v>797</v>
      </c>
      <c r="B76" s="9">
        <v>237</v>
      </c>
      <c r="C76" s="31">
        <v>10</v>
      </c>
      <c r="D76" s="51" t="s">
        <v>814</v>
      </c>
      <c r="E76" s="24">
        <v>45077</v>
      </c>
      <c r="F76" s="24">
        <v>45077</v>
      </c>
      <c r="G76" s="3"/>
      <c r="H76" s="4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30">
        <f t="shared" si="4"/>
        <v>0</v>
      </c>
      <c r="AO76" s="31">
        <f t="shared" si="7"/>
        <v>10</v>
      </c>
      <c r="AP76" s="32">
        <f t="shared" si="6"/>
        <v>2370</v>
      </c>
    </row>
    <row r="77" spans="1:42" ht="21.75" customHeight="1" x14ac:dyDescent="0.3">
      <c r="A77" s="48" t="s">
        <v>758</v>
      </c>
      <c r="B77" s="9">
        <v>267</v>
      </c>
      <c r="C77" s="31">
        <v>4</v>
      </c>
      <c r="D77" s="51" t="s">
        <v>814</v>
      </c>
      <c r="E77" s="24">
        <v>45077</v>
      </c>
      <c r="F77" s="24">
        <v>45077</v>
      </c>
      <c r="G77" s="3"/>
      <c r="H77" s="4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>
        <v>2</v>
      </c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30">
        <f t="shared" si="4"/>
        <v>2</v>
      </c>
      <c r="AO77" s="31">
        <f t="shared" si="7"/>
        <v>2</v>
      </c>
      <c r="AP77" s="32">
        <f t="shared" si="6"/>
        <v>534</v>
      </c>
    </row>
    <row r="78" spans="1:42" ht="21.75" customHeight="1" x14ac:dyDescent="0.3">
      <c r="A78" s="48" t="s">
        <v>27</v>
      </c>
      <c r="B78" s="9">
        <v>0.85</v>
      </c>
      <c r="C78" s="31">
        <v>540</v>
      </c>
      <c r="D78" s="51" t="s">
        <v>406</v>
      </c>
      <c r="E78" s="24">
        <v>45364</v>
      </c>
      <c r="F78" s="24">
        <v>45364</v>
      </c>
      <c r="G78" s="3">
        <v>100</v>
      </c>
      <c r="H78" s="4">
        <v>1378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30">
        <f t="shared" si="4"/>
        <v>0</v>
      </c>
      <c r="AO78" s="31">
        <f t="shared" si="7"/>
        <v>640</v>
      </c>
      <c r="AP78" s="32">
        <f t="shared" si="6"/>
        <v>544</v>
      </c>
    </row>
    <row r="79" spans="1:42" ht="21.75" customHeight="1" x14ac:dyDescent="0.3">
      <c r="A79" s="19" t="s">
        <v>28</v>
      </c>
      <c r="B79" s="9">
        <v>0.46</v>
      </c>
      <c r="C79" s="31">
        <v>700</v>
      </c>
      <c r="D79" s="51" t="s">
        <v>406</v>
      </c>
      <c r="E79" s="24">
        <v>44887</v>
      </c>
      <c r="F79" s="24">
        <v>44887</v>
      </c>
      <c r="G79" s="3"/>
      <c r="H79" s="4">
        <v>9484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30">
        <f t="shared" si="4"/>
        <v>0</v>
      </c>
      <c r="AO79" s="31">
        <f t="shared" si="7"/>
        <v>700</v>
      </c>
      <c r="AP79" s="32">
        <f t="shared" si="6"/>
        <v>322</v>
      </c>
    </row>
    <row r="80" spans="1:42" ht="21.75" customHeight="1" x14ac:dyDescent="0.3">
      <c r="A80" s="48" t="s">
        <v>29</v>
      </c>
      <c r="B80" s="9">
        <v>49</v>
      </c>
      <c r="C80" s="31">
        <v>490</v>
      </c>
      <c r="D80" s="51" t="s">
        <v>548</v>
      </c>
      <c r="E80" s="24">
        <v>45364</v>
      </c>
      <c r="F80" s="24">
        <v>45364</v>
      </c>
      <c r="G80" s="3">
        <v>60</v>
      </c>
      <c r="H80" s="4">
        <v>1023</v>
      </c>
      <c r="I80" s="26"/>
      <c r="J80" s="26"/>
      <c r="K80" s="26"/>
      <c r="L80" s="26">
        <v>50</v>
      </c>
      <c r="M80" s="26"/>
      <c r="N80" s="26"/>
      <c r="O80" s="26"/>
      <c r="P80" s="26"/>
      <c r="Q80" s="26"/>
      <c r="R80" s="26"/>
      <c r="S80" s="26"/>
      <c r="T80" s="26"/>
      <c r="U80" s="26"/>
      <c r="V80" s="26">
        <v>30</v>
      </c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>
        <v>30</v>
      </c>
      <c r="AH80" s="26"/>
      <c r="AI80" s="26"/>
      <c r="AJ80" s="26"/>
      <c r="AK80" s="26"/>
      <c r="AL80" s="26"/>
      <c r="AM80" s="26"/>
      <c r="AN80" s="30">
        <f t="shared" si="4"/>
        <v>110</v>
      </c>
      <c r="AO80" s="31">
        <f t="shared" si="7"/>
        <v>440</v>
      </c>
      <c r="AP80" s="32">
        <f t="shared" si="6"/>
        <v>21560</v>
      </c>
    </row>
    <row r="81" spans="1:42" ht="21.75" customHeight="1" x14ac:dyDescent="0.3">
      <c r="A81" s="48" t="s">
        <v>549</v>
      </c>
      <c r="B81" s="9">
        <v>16.8</v>
      </c>
      <c r="C81" s="31">
        <v>1300</v>
      </c>
      <c r="D81" s="51" t="s">
        <v>550</v>
      </c>
      <c r="E81" s="24">
        <v>45364</v>
      </c>
      <c r="F81" s="24">
        <v>45364</v>
      </c>
      <c r="G81" s="3">
        <v>100</v>
      </c>
      <c r="H81" s="4">
        <v>1030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>
        <v>100</v>
      </c>
      <c r="W81" s="26"/>
      <c r="X81" s="26"/>
      <c r="Y81" s="26"/>
      <c r="Z81" s="26">
        <v>100</v>
      </c>
      <c r="AA81" s="26"/>
      <c r="AB81" s="26"/>
      <c r="AC81" s="26"/>
      <c r="AD81" s="26"/>
      <c r="AE81" s="26"/>
      <c r="AF81" s="26"/>
      <c r="AG81" s="26">
        <v>200</v>
      </c>
      <c r="AH81" s="26"/>
      <c r="AI81" s="26"/>
      <c r="AJ81" s="26"/>
      <c r="AK81" s="26"/>
      <c r="AL81" s="26"/>
      <c r="AM81" s="26"/>
      <c r="AN81" s="30">
        <f t="shared" si="4"/>
        <v>400</v>
      </c>
      <c r="AO81" s="31">
        <f t="shared" si="7"/>
        <v>1000</v>
      </c>
      <c r="AP81" s="32">
        <f t="shared" si="6"/>
        <v>16800</v>
      </c>
    </row>
    <row r="82" spans="1:42" ht="21.75" customHeight="1" x14ac:dyDescent="0.3">
      <c r="A82" s="19" t="s">
        <v>30</v>
      </c>
      <c r="B82" s="9">
        <v>47.1</v>
      </c>
      <c r="C82" s="31">
        <v>120</v>
      </c>
      <c r="D82" s="51" t="s">
        <v>406</v>
      </c>
      <c r="E82" s="24">
        <v>44998</v>
      </c>
      <c r="F82" s="24">
        <v>44998</v>
      </c>
      <c r="G82" s="3">
        <v>100</v>
      </c>
      <c r="H82" s="4">
        <v>9482</v>
      </c>
      <c r="I82" s="26"/>
      <c r="J82" s="26"/>
      <c r="K82" s="26"/>
      <c r="L82" s="26">
        <v>10</v>
      </c>
      <c r="M82" s="26"/>
      <c r="N82" s="26"/>
      <c r="O82" s="26"/>
      <c r="P82" s="26"/>
      <c r="Q82" s="26"/>
      <c r="R82" s="26"/>
      <c r="S82" s="26"/>
      <c r="T82" s="26"/>
      <c r="U82" s="26"/>
      <c r="V82" s="26">
        <v>15</v>
      </c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>
        <v>15</v>
      </c>
      <c r="AH82" s="26"/>
      <c r="AI82" s="26"/>
      <c r="AJ82" s="26"/>
      <c r="AK82" s="26"/>
      <c r="AL82" s="26"/>
      <c r="AM82" s="26"/>
      <c r="AN82" s="30">
        <f t="shared" si="4"/>
        <v>40</v>
      </c>
      <c r="AO82" s="31">
        <f t="shared" si="7"/>
        <v>180</v>
      </c>
      <c r="AP82" s="32">
        <f t="shared" si="6"/>
        <v>8478</v>
      </c>
    </row>
    <row r="83" spans="1:42" ht="21.75" customHeight="1" x14ac:dyDescent="0.3">
      <c r="A83" s="48" t="s">
        <v>31</v>
      </c>
      <c r="B83" s="9">
        <v>5.9</v>
      </c>
      <c r="C83" s="31">
        <v>50</v>
      </c>
      <c r="D83" s="51" t="s">
        <v>406</v>
      </c>
      <c r="E83" s="24">
        <v>45306</v>
      </c>
      <c r="F83" s="24">
        <v>45306</v>
      </c>
      <c r="G83" s="3"/>
      <c r="H83" s="4">
        <v>142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>
        <v>20</v>
      </c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30">
        <f t="shared" si="4"/>
        <v>20</v>
      </c>
      <c r="AO83" s="31">
        <f t="shared" si="7"/>
        <v>30</v>
      </c>
      <c r="AP83" s="32">
        <f t="shared" si="6"/>
        <v>177</v>
      </c>
    </row>
    <row r="84" spans="1:42" ht="21.75" customHeight="1" x14ac:dyDescent="0.3">
      <c r="A84" s="48" t="s">
        <v>775</v>
      </c>
      <c r="B84" s="9">
        <v>1032</v>
      </c>
      <c r="C84" s="31">
        <v>294</v>
      </c>
      <c r="D84" s="51" t="s">
        <v>814</v>
      </c>
      <c r="E84" s="24">
        <v>45077</v>
      </c>
      <c r="F84" s="24">
        <v>45077</v>
      </c>
      <c r="G84" s="3"/>
      <c r="H84" s="4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>
        <v>100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30">
        <f t="shared" si="4"/>
        <v>100</v>
      </c>
      <c r="AO84" s="31">
        <f t="shared" si="7"/>
        <v>194</v>
      </c>
      <c r="AP84" s="32">
        <f t="shared" si="6"/>
        <v>200208</v>
      </c>
    </row>
    <row r="85" spans="1:42" ht="21.75" customHeight="1" x14ac:dyDescent="0.3">
      <c r="A85" s="48" t="s">
        <v>184</v>
      </c>
      <c r="B85" s="9">
        <v>50.5</v>
      </c>
      <c r="C85" s="31">
        <v>7500</v>
      </c>
      <c r="D85" s="51" t="s">
        <v>406</v>
      </c>
      <c r="E85" s="24">
        <v>45364</v>
      </c>
      <c r="F85" s="24">
        <v>45364</v>
      </c>
      <c r="G85" s="3">
        <v>30</v>
      </c>
      <c r="H85" s="4">
        <v>2182</v>
      </c>
      <c r="I85" s="26">
        <v>200</v>
      </c>
      <c r="J85" s="26"/>
      <c r="K85" s="26"/>
      <c r="L85" s="26"/>
      <c r="M85" s="26">
        <v>200</v>
      </c>
      <c r="N85" s="26"/>
      <c r="O85" s="26">
        <v>200</v>
      </c>
      <c r="P85" s="26">
        <v>200</v>
      </c>
      <c r="Q85" s="26"/>
      <c r="R85" s="26"/>
      <c r="S85" s="26">
        <v>400</v>
      </c>
      <c r="T85" s="26"/>
      <c r="U85" s="26"/>
      <c r="V85" s="26">
        <v>200</v>
      </c>
      <c r="W85" s="26">
        <v>200</v>
      </c>
      <c r="X85" s="26"/>
      <c r="Y85" s="26"/>
      <c r="Z85" s="26">
        <v>200</v>
      </c>
      <c r="AA85" s="26">
        <v>200</v>
      </c>
      <c r="AB85" s="26"/>
      <c r="AC85" s="26">
        <v>200</v>
      </c>
      <c r="AD85" s="26">
        <v>200</v>
      </c>
      <c r="AE85" s="26"/>
      <c r="AF85" s="26"/>
      <c r="AG85" s="26">
        <v>500</v>
      </c>
      <c r="AH85" s="26"/>
      <c r="AI85" s="26">
        <v>200</v>
      </c>
      <c r="AJ85" s="26"/>
      <c r="AK85" s="26"/>
      <c r="AL85" s="26"/>
      <c r="AM85" s="26"/>
      <c r="AN85" s="30">
        <f t="shared" si="4"/>
        <v>3100</v>
      </c>
      <c r="AO85" s="31">
        <f t="shared" si="7"/>
        <v>4430</v>
      </c>
      <c r="AP85" s="32">
        <f t="shared" si="6"/>
        <v>223715</v>
      </c>
    </row>
    <row r="86" spans="1:42" ht="21.75" customHeight="1" x14ac:dyDescent="0.3">
      <c r="A86" s="48" t="s">
        <v>490</v>
      </c>
      <c r="B86" s="9"/>
      <c r="C86" s="31">
        <v>995</v>
      </c>
      <c r="D86" s="51" t="s">
        <v>476</v>
      </c>
      <c r="E86" s="24" t="s">
        <v>1014</v>
      </c>
      <c r="F86" s="24" t="s">
        <v>1014</v>
      </c>
      <c r="G86" s="3">
        <v>300</v>
      </c>
      <c r="H86" s="4" t="s">
        <v>924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>
        <v>20</v>
      </c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30">
        <f t="shared" si="4"/>
        <v>20</v>
      </c>
      <c r="AO86" s="31">
        <f t="shared" si="7"/>
        <v>1275</v>
      </c>
      <c r="AP86" s="32">
        <f t="shared" si="6"/>
        <v>0</v>
      </c>
    </row>
    <row r="87" spans="1:42" ht="21.75" customHeight="1" x14ac:dyDescent="0.3">
      <c r="A87" s="48" t="s">
        <v>585</v>
      </c>
      <c r="B87" s="9">
        <v>75</v>
      </c>
      <c r="C87" s="31">
        <v>1844</v>
      </c>
      <c r="D87" s="51"/>
      <c r="E87" s="24"/>
      <c r="F87" s="24"/>
      <c r="G87" s="3"/>
      <c r="H87" s="4"/>
      <c r="I87" s="26">
        <v>20</v>
      </c>
      <c r="J87" s="26"/>
      <c r="K87" s="26"/>
      <c r="L87" s="26">
        <v>20</v>
      </c>
      <c r="M87" s="26"/>
      <c r="N87" s="26"/>
      <c r="O87" s="26">
        <v>20</v>
      </c>
      <c r="P87" s="26"/>
      <c r="Q87" s="26"/>
      <c r="R87" s="26"/>
      <c r="S87" s="26">
        <v>20</v>
      </c>
      <c r="T87" s="26"/>
      <c r="U87" s="26"/>
      <c r="V87" s="26"/>
      <c r="W87" s="26">
        <v>20</v>
      </c>
      <c r="X87" s="26"/>
      <c r="Y87" s="26"/>
      <c r="Z87" s="26">
        <v>20</v>
      </c>
      <c r="AA87" s="26"/>
      <c r="AB87" s="26"/>
      <c r="AC87" s="26">
        <v>20</v>
      </c>
      <c r="AD87" s="26">
        <v>10</v>
      </c>
      <c r="AE87" s="26"/>
      <c r="AF87" s="26"/>
      <c r="AG87" s="26">
        <v>60</v>
      </c>
      <c r="AH87" s="26">
        <v>20</v>
      </c>
      <c r="AI87" s="26">
        <v>20</v>
      </c>
      <c r="AJ87" s="26"/>
      <c r="AK87" s="26"/>
      <c r="AL87" s="26"/>
      <c r="AM87" s="26"/>
      <c r="AN87" s="30">
        <f t="shared" si="4"/>
        <v>250</v>
      </c>
      <c r="AO87" s="31">
        <f t="shared" si="7"/>
        <v>1594</v>
      </c>
      <c r="AP87" s="32">
        <f t="shared" si="6"/>
        <v>119550</v>
      </c>
    </row>
    <row r="88" spans="1:42" ht="21.75" customHeight="1" x14ac:dyDescent="0.3">
      <c r="A88" s="48" t="s">
        <v>698</v>
      </c>
      <c r="B88" s="9">
        <v>37.340000000000003</v>
      </c>
      <c r="C88" s="31">
        <v>1305</v>
      </c>
      <c r="D88" s="51" t="s">
        <v>406</v>
      </c>
      <c r="E88" s="24">
        <v>45364</v>
      </c>
      <c r="F88" s="24">
        <v>45364</v>
      </c>
      <c r="G88" s="3">
        <v>500</v>
      </c>
      <c r="H88" s="4">
        <v>2035</v>
      </c>
      <c r="I88" s="26">
        <v>40</v>
      </c>
      <c r="J88" s="26"/>
      <c r="K88" s="26"/>
      <c r="L88" s="26">
        <v>40</v>
      </c>
      <c r="M88" s="26"/>
      <c r="N88" s="26"/>
      <c r="O88" s="26">
        <v>40</v>
      </c>
      <c r="P88" s="26">
        <v>20</v>
      </c>
      <c r="Q88" s="26"/>
      <c r="R88" s="26"/>
      <c r="S88" s="26">
        <v>70</v>
      </c>
      <c r="T88" s="26"/>
      <c r="U88" s="26"/>
      <c r="V88" s="26">
        <v>20</v>
      </c>
      <c r="W88" s="26">
        <v>40</v>
      </c>
      <c r="X88" s="26"/>
      <c r="Y88" s="26"/>
      <c r="Z88" s="26">
        <v>30</v>
      </c>
      <c r="AA88" s="26">
        <v>10</v>
      </c>
      <c r="AB88" s="26"/>
      <c r="AC88" s="26">
        <v>20</v>
      </c>
      <c r="AD88" s="26">
        <v>40</v>
      </c>
      <c r="AE88" s="26"/>
      <c r="AF88" s="26"/>
      <c r="AG88" s="26">
        <v>120</v>
      </c>
      <c r="AH88" s="26">
        <v>10</v>
      </c>
      <c r="AI88" s="26">
        <v>30</v>
      </c>
      <c r="AJ88" s="26"/>
      <c r="AK88" s="26"/>
      <c r="AL88" s="26"/>
      <c r="AM88" s="26"/>
      <c r="AN88" s="30">
        <f t="shared" si="4"/>
        <v>530</v>
      </c>
      <c r="AO88" s="31">
        <f t="shared" si="7"/>
        <v>1275</v>
      </c>
      <c r="AP88" s="32">
        <f t="shared" si="6"/>
        <v>47608.500000000007</v>
      </c>
    </row>
    <row r="89" spans="1:42" s="7" customFormat="1" ht="21.75" customHeight="1" x14ac:dyDescent="0.3">
      <c r="A89" s="48" t="s">
        <v>699</v>
      </c>
      <c r="B89" s="9">
        <v>35.06</v>
      </c>
      <c r="C89" s="31">
        <v>3640</v>
      </c>
      <c r="D89" s="51" t="s">
        <v>598</v>
      </c>
      <c r="E89" s="24">
        <v>45149</v>
      </c>
      <c r="F89" s="24">
        <v>45149</v>
      </c>
      <c r="G89" s="3"/>
      <c r="H89" s="4">
        <v>9873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>
        <v>40</v>
      </c>
      <c r="W89" s="26"/>
      <c r="X89" s="26"/>
      <c r="Y89" s="26"/>
      <c r="Z89" s="26"/>
      <c r="AA89" s="26">
        <v>20</v>
      </c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30">
        <f t="shared" si="4"/>
        <v>60</v>
      </c>
      <c r="AO89" s="31">
        <f t="shared" si="7"/>
        <v>3580</v>
      </c>
      <c r="AP89" s="32">
        <f t="shared" si="6"/>
        <v>125514.8</v>
      </c>
    </row>
    <row r="90" spans="1:42" s="7" customFormat="1" ht="21.75" customHeight="1" x14ac:dyDescent="0.3">
      <c r="A90" s="21" t="s">
        <v>185</v>
      </c>
      <c r="B90" s="9">
        <v>61</v>
      </c>
      <c r="C90" s="31">
        <v>170</v>
      </c>
      <c r="D90" s="51" t="s">
        <v>443</v>
      </c>
      <c r="E90" s="24">
        <v>44714</v>
      </c>
      <c r="F90" s="24">
        <v>44714</v>
      </c>
      <c r="G90" s="3"/>
      <c r="H90" s="4"/>
      <c r="I90" s="26">
        <v>10</v>
      </c>
      <c r="J90" s="26"/>
      <c r="K90" s="26"/>
      <c r="L90" s="26"/>
      <c r="M90" s="26"/>
      <c r="N90" s="26"/>
      <c r="O90" s="26"/>
      <c r="P90" s="26">
        <v>10</v>
      </c>
      <c r="Q90" s="26"/>
      <c r="R90" s="26"/>
      <c r="S90" s="26">
        <v>10</v>
      </c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>
        <v>15</v>
      </c>
      <c r="AH90" s="26"/>
      <c r="AI90" s="26">
        <v>10</v>
      </c>
      <c r="AJ90" s="26"/>
      <c r="AK90" s="26"/>
      <c r="AL90" s="26"/>
      <c r="AM90" s="26"/>
      <c r="AN90" s="30">
        <f t="shared" si="4"/>
        <v>55</v>
      </c>
      <c r="AO90" s="31">
        <f t="shared" si="7"/>
        <v>115</v>
      </c>
      <c r="AP90" s="32">
        <f t="shared" si="6"/>
        <v>7015</v>
      </c>
    </row>
    <row r="91" spans="1:42" s="7" customFormat="1" ht="18.75" customHeight="1" x14ac:dyDescent="0.3">
      <c r="A91" s="21" t="s">
        <v>668</v>
      </c>
      <c r="B91" s="9"/>
      <c r="C91" s="31">
        <v>-317</v>
      </c>
      <c r="D91" s="51"/>
      <c r="E91" s="24"/>
      <c r="F91" s="24"/>
      <c r="G91" s="3"/>
      <c r="H91" s="4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30">
        <f t="shared" si="4"/>
        <v>0</v>
      </c>
      <c r="AO91" s="31">
        <f t="shared" si="7"/>
        <v>-317</v>
      </c>
      <c r="AP91" s="32">
        <f t="shared" si="6"/>
        <v>0</v>
      </c>
    </row>
    <row r="92" spans="1:42" ht="21.75" customHeight="1" x14ac:dyDescent="0.3">
      <c r="A92" s="48" t="s">
        <v>186</v>
      </c>
      <c r="B92" s="9">
        <v>11.34</v>
      </c>
      <c r="C92" s="31">
        <v>11000</v>
      </c>
      <c r="D92" s="51" t="s">
        <v>736</v>
      </c>
      <c r="E92" s="24">
        <v>45364</v>
      </c>
      <c r="F92" s="24">
        <v>45364</v>
      </c>
      <c r="G92" s="3">
        <v>300</v>
      </c>
      <c r="H92" s="4">
        <v>2031</v>
      </c>
      <c r="I92" s="26">
        <v>200</v>
      </c>
      <c r="J92" s="26"/>
      <c r="K92" s="26"/>
      <c r="L92" s="26"/>
      <c r="M92" s="26">
        <v>225</v>
      </c>
      <c r="N92" s="26"/>
      <c r="O92" s="26">
        <v>150</v>
      </c>
      <c r="P92" s="26">
        <v>200</v>
      </c>
      <c r="Q92" s="26"/>
      <c r="R92" s="26"/>
      <c r="S92" s="26">
        <v>350</v>
      </c>
      <c r="T92" s="26">
        <v>50</v>
      </c>
      <c r="U92" s="26"/>
      <c r="V92" s="26">
        <v>150</v>
      </c>
      <c r="W92" s="26">
        <v>300</v>
      </c>
      <c r="X92" s="26"/>
      <c r="Y92" s="26"/>
      <c r="Z92" s="26">
        <v>150</v>
      </c>
      <c r="AA92" s="26">
        <v>225</v>
      </c>
      <c r="AB92" s="26"/>
      <c r="AC92" s="26">
        <v>150</v>
      </c>
      <c r="AD92" s="26">
        <v>225</v>
      </c>
      <c r="AE92" s="26"/>
      <c r="AF92" s="26"/>
      <c r="AG92" s="26">
        <v>500</v>
      </c>
      <c r="AH92" s="26">
        <v>100</v>
      </c>
      <c r="AI92" s="26">
        <v>300</v>
      </c>
      <c r="AJ92" s="26"/>
      <c r="AK92" s="26"/>
      <c r="AL92" s="26"/>
      <c r="AM92" s="26"/>
      <c r="AN92" s="30">
        <f t="shared" si="4"/>
        <v>3275</v>
      </c>
      <c r="AO92" s="31">
        <f t="shared" si="7"/>
        <v>8025</v>
      </c>
      <c r="AP92" s="32">
        <f t="shared" si="6"/>
        <v>91003.5</v>
      </c>
    </row>
    <row r="93" spans="1:42" ht="20.25" customHeight="1" x14ac:dyDescent="0.3">
      <c r="A93" s="48" t="s">
        <v>579</v>
      </c>
      <c r="B93" s="9"/>
      <c r="C93" s="31">
        <v>3381</v>
      </c>
      <c r="D93" s="51" t="s">
        <v>476</v>
      </c>
      <c r="E93" s="24" t="s">
        <v>606</v>
      </c>
      <c r="F93" s="24" t="s">
        <v>606</v>
      </c>
      <c r="G93" s="3"/>
      <c r="H93" s="4" t="s">
        <v>581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>
        <v>10</v>
      </c>
      <c r="T93" s="26"/>
      <c r="U93" s="26"/>
      <c r="V93" s="26"/>
      <c r="W93" s="26"/>
      <c r="X93" s="26"/>
      <c r="Y93" s="26"/>
      <c r="Z93" s="26"/>
      <c r="AA93" s="26"/>
      <c r="AB93" s="26"/>
      <c r="AC93" s="26">
        <v>20</v>
      </c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30">
        <f t="shared" si="4"/>
        <v>30</v>
      </c>
      <c r="AO93" s="31">
        <f t="shared" si="7"/>
        <v>3351</v>
      </c>
      <c r="AP93" s="32">
        <f t="shared" si="6"/>
        <v>0</v>
      </c>
    </row>
    <row r="94" spans="1:42" ht="21.75" customHeight="1" x14ac:dyDescent="0.3">
      <c r="A94" s="48" t="s">
        <v>648</v>
      </c>
      <c r="B94" s="9"/>
      <c r="C94" s="31">
        <v>496</v>
      </c>
      <c r="D94" s="51" t="s">
        <v>476</v>
      </c>
      <c r="E94" s="24" t="s">
        <v>1017</v>
      </c>
      <c r="F94" s="24" t="s">
        <v>1017</v>
      </c>
      <c r="G94" s="3">
        <v>300</v>
      </c>
      <c r="H94" s="4" t="s">
        <v>923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>
        <v>20</v>
      </c>
      <c r="AA94" s="26"/>
      <c r="AB94" s="26"/>
      <c r="AC94" s="26">
        <v>20</v>
      </c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30">
        <f t="shared" si="4"/>
        <v>40</v>
      </c>
      <c r="AO94" s="31">
        <f t="shared" si="7"/>
        <v>756</v>
      </c>
      <c r="AP94" s="32">
        <f t="shared" si="6"/>
        <v>0</v>
      </c>
    </row>
    <row r="95" spans="1:42" s="7" customFormat="1" ht="21.75" customHeight="1" x14ac:dyDescent="0.3">
      <c r="A95" s="48" t="s">
        <v>578</v>
      </c>
      <c r="B95" s="9"/>
      <c r="C95" s="31">
        <v>1819</v>
      </c>
      <c r="D95" s="51" t="s">
        <v>476</v>
      </c>
      <c r="E95" s="24" t="s">
        <v>1014</v>
      </c>
      <c r="F95" s="24" t="s">
        <v>1014</v>
      </c>
      <c r="G95" s="3">
        <v>600</v>
      </c>
      <c r="H95" s="4">
        <v>10001619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30">
        <f t="shared" si="4"/>
        <v>0</v>
      </c>
      <c r="AO95" s="31">
        <f t="shared" si="7"/>
        <v>2419</v>
      </c>
      <c r="AP95" s="32">
        <f t="shared" si="6"/>
        <v>0</v>
      </c>
    </row>
    <row r="96" spans="1:42" ht="21.75" customHeight="1" x14ac:dyDescent="0.3">
      <c r="A96" s="48" t="s">
        <v>582</v>
      </c>
      <c r="B96" s="9"/>
      <c r="C96" s="31">
        <v>1384</v>
      </c>
      <c r="D96" s="51" t="s">
        <v>476</v>
      </c>
      <c r="E96" s="24" t="s">
        <v>605</v>
      </c>
      <c r="F96" s="24" t="s">
        <v>605</v>
      </c>
      <c r="G96" s="3"/>
      <c r="H96" s="4" t="s">
        <v>580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30">
        <f t="shared" si="4"/>
        <v>0</v>
      </c>
      <c r="AO96" s="31">
        <f t="shared" si="7"/>
        <v>1384</v>
      </c>
      <c r="AP96" s="32">
        <f t="shared" si="6"/>
        <v>0</v>
      </c>
    </row>
    <row r="97" spans="1:42" ht="21.75" customHeight="1" x14ac:dyDescent="0.3">
      <c r="A97" s="20" t="s">
        <v>879</v>
      </c>
      <c r="B97" s="9">
        <v>25570</v>
      </c>
      <c r="C97" s="31">
        <v>0</v>
      </c>
      <c r="D97" s="51" t="s">
        <v>458</v>
      </c>
      <c r="E97" s="24">
        <v>45225</v>
      </c>
      <c r="F97" s="24">
        <v>45225</v>
      </c>
      <c r="G97" s="3"/>
      <c r="H97" s="4">
        <v>1804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30">
        <f t="shared" si="4"/>
        <v>0</v>
      </c>
      <c r="AO97" s="31">
        <f t="shared" si="7"/>
        <v>0</v>
      </c>
      <c r="AP97" s="32">
        <f t="shared" si="6"/>
        <v>0</v>
      </c>
    </row>
    <row r="98" spans="1:42" ht="21.75" customHeight="1" x14ac:dyDescent="0.3">
      <c r="A98" s="48" t="s">
        <v>187</v>
      </c>
      <c r="B98" s="9">
        <v>84</v>
      </c>
      <c r="C98" s="31">
        <v>496</v>
      </c>
      <c r="D98" s="51" t="s">
        <v>405</v>
      </c>
      <c r="E98" s="24">
        <v>45335</v>
      </c>
      <c r="F98" s="24">
        <v>45335</v>
      </c>
      <c r="G98" s="3">
        <v>300</v>
      </c>
      <c r="H98" s="4">
        <v>9129</v>
      </c>
      <c r="I98" s="26">
        <v>40</v>
      </c>
      <c r="J98" s="26"/>
      <c r="K98" s="26"/>
      <c r="L98" s="26"/>
      <c r="M98" s="26"/>
      <c r="N98" s="26"/>
      <c r="O98" s="26"/>
      <c r="P98" s="26">
        <v>100</v>
      </c>
      <c r="Q98" s="26"/>
      <c r="R98" s="26"/>
      <c r="S98" s="26"/>
      <c r="T98" s="26">
        <v>50</v>
      </c>
      <c r="U98" s="26"/>
      <c r="V98" s="26">
        <v>100</v>
      </c>
      <c r="W98" s="26"/>
      <c r="X98" s="26"/>
      <c r="Y98" s="26"/>
      <c r="Z98" s="26"/>
      <c r="AA98" s="26"/>
      <c r="AB98" s="26"/>
      <c r="AC98" s="26"/>
      <c r="AD98" s="26">
        <v>30</v>
      </c>
      <c r="AE98" s="26"/>
      <c r="AF98" s="26"/>
      <c r="AG98" s="26">
        <v>50</v>
      </c>
      <c r="AH98" s="26">
        <v>50</v>
      </c>
      <c r="AI98" s="26"/>
      <c r="AJ98" s="26"/>
      <c r="AK98" s="26"/>
      <c r="AL98" s="26"/>
      <c r="AM98" s="26"/>
      <c r="AN98" s="30">
        <f t="shared" si="4"/>
        <v>420</v>
      </c>
      <c r="AO98" s="31">
        <f t="shared" si="7"/>
        <v>376</v>
      </c>
      <c r="AP98" s="32">
        <f t="shared" si="6"/>
        <v>31584</v>
      </c>
    </row>
    <row r="99" spans="1:42" ht="21.75" customHeight="1" x14ac:dyDescent="0.3">
      <c r="A99" s="48" t="s">
        <v>854</v>
      </c>
      <c r="B99" s="9">
        <v>39.36</v>
      </c>
      <c r="C99" s="31">
        <v>1637</v>
      </c>
      <c r="D99" s="51" t="s">
        <v>405</v>
      </c>
      <c r="E99" s="24">
        <v>45364</v>
      </c>
      <c r="F99" s="24">
        <v>45364</v>
      </c>
      <c r="G99" s="3">
        <v>2500</v>
      </c>
      <c r="H99" s="4">
        <v>9536</v>
      </c>
      <c r="I99" s="26">
        <v>140</v>
      </c>
      <c r="J99" s="26"/>
      <c r="K99" s="26"/>
      <c r="L99" s="26">
        <v>150</v>
      </c>
      <c r="M99" s="26">
        <v>100</v>
      </c>
      <c r="N99" s="26"/>
      <c r="O99" s="26">
        <v>100</v>
      </c>
      <c r="P99" s="26">
        <v>120</v>
      </c>
      <c r="Q99" s="26"/>
      <c r="R99" s="26"/>
      <c r="S99" s="26">
        <v>133</v>
      </c>
      <c r="T99" s="26">
        <v>40</v>
      </c>
      <c r="U99" s="26"/>
      <c r="V99" s="26"/>
      <c r="W99" s="26">
        <v>50</v>
      </c>
      <c r="X99" s="26"/>
      <c r="Y99" s="26"/>
      <c r="Z99" s="26">
        <v>100</v>
      </c>
      <c r="AA99" s="26">
        <v>50</v>
      </c>
      <c r="AB99" s="26"/>
      <c r="AC99" s="26">
        <v>100</v>
      </c>
      <c r="AD99" s="26">
        <v>88</v>
      </c>
      <c r="AE99" s="26"/>
      <c r="AF99" s="26"/>
      <c r="AG99" s="26">
        <v>210</v>
      </c>
      <c r="AH99" s="26">
        <v>60</v>
      </c>
      <c r="AI99" s="26"/>
      <c r="AJ99" s="26"/>
      <c r="AK99" s="26"/>
      <c r="AL99" s="26"/>
      <c r="AM99" s="26"/>
      <c r="AN99" s="30">
        <f t="shared" si="4"/>
        <v>1441</v>
      </c>
      <c r="AO99" s="31">
        <f t="shared" si="7"/>
        <v>2696</v>
      </c>
      <c r="AP99" s="32">
        <f t="shared" si="6"/>
        <v>106114.56</v>
      </c>
    </row>
    <row r="100" spans="1:42" ht="21.75" customHeight="1" x14ac:dyDescent="0.3">
      <c r="A100" s="20" t="s">
        <v>420</v>
      </c>
      <c r="B100" s="9"/>
      <c r="C100" s="31">
        <v>0</v>
      </c>
      <c r="D100" s="51"/>
      <c r="E100" s="24"/>
      <c r="F100" s="24"/>
      <c r="G100" s="3"/>
      <c r="H100" s="4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30">
        <f t="shared" si="4"/>
        <v>0</v>
      </c>
      <c r="AO100" s="31">
        <f t="shared" si="7"/>
        <v>0</v>
      </c>
      <c r="AP100" s="32">
        <f t="shared" si="6"/>
        <v>0</v>
      </c>
    </row>
    <row r="101" spans="1:42" s="7" customFormat="1" ht="22.5" customHeight="1" x14ac:dyDescent="0.3">
      <c r="A101" s="19" t="s">
        <v>385</v>
      </c>
      <c r="B101" s="9">
        <v>33.6</v>
      </c>
      <c r="C101" s="31">
        <v>1391</v>
      </c>
      <c r="D101" s="51" t="s">
        <v>542</v>
      </c>
      <c r="E101" s="24">
        <v>44946</v>
      </c>
      <c r="F101" s="24">
        <v>44946</v>
      </c>
      <c r="G101" s="3"/>
      <c r="H101" s="4">
        <v>162</v>
      </c>
      <c r="I101" s="26"/>
      <c r="J101" s="26"/>
      <c r="K101" s="26"/>
      <c r="L101" s="26"/>
      <c r="M101" s="26"/>
      <c r="N101" s="26"/>
      <c r="O101" s="26">
        <v>100</v>
      </c>
      <c r="P101" s="26"/>
      <c r="Q101" s="26"/>
      <c r="R101" s="26"/>
      <c r="S101" s="26"/>
      <c r="T101" s="26"/>
      <c r="U101" s="26"/>
      <c r="V101" s="26">
        <v>100</v>
      </c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>
        <v>100</v>
      </c>
      <c r="AH101" s="26"/>
      <c r="AI101" s="26">
        <v>100</v>
      </c>
      <c r="AJ101" s="26"/>
      <c r="AK101" s="26"/>
      <c r="AL101" s="26"/>
      <c r="AM101" s="26"/>
      <c r="AN101" s="30">
        <f t="shared" si="4"/>
        <v>400</v>
      </c>
      <c r="AO101" s="31">
        <f t="shared" si="7"/>
        <v>991</v>
      </c>
      <c r="AP101" s="32">
        <f t="shared" si="6"/>
        <v>33297.599999999999</v>
      </c>
    </row>
    <row r="102" spans="1:42" ht="21.75" customHeight="1" x14ac:dyDescent="0.3">
      <c r="A102" s="48" t="s">
        <v>32</v>
      </c>
      <c r="B102" s="9">
        <v>0.83</v>
      </c>
      <c r="C102" s="31">
        <v>200</v>
      </c>
      <c r="D102" s="51" t="s">
        <v>406</v>
      </c>
      <c r="E102" s="24">
        <v>45364</v>
      </c>
      <c r="F102" s="24">
        <v>45364</v>
      </c>
      <c r="G102" s="3">
        <v>10</v>
      </c>
      <c r="H102" s="4">
        <v>110251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>
        <v>100</v>
      </c>
      <c r="T102" s="26"/>
      <c r="U102" s="26"/>
      <c r="V102" s="26"/>
      <c r="W102" s="26"/>
      <c r="X102" s="26"/>
      <c r="Y102" s="26"/>
      <c r="Z102" s="26">
        <v>100</v>
      </c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30">
        <f t="shared" si="4"/>
        <v>200</v>
      </c>
      <c r="AO102" s="31">
        <f t="shared" si="7"/>
        <v>10</v>
      </c>
      <c r="AP102" s="32">
        <f t="shared" si="6"/>
        <v>8.2999999999999989</v>
      </c>
    </row>
    <row r="103" spans="1:42" ht="21.75" customHeight="1" x14ac:dyDescent="0.3">
      <c r="A103" s="48" t="s">
        <v>33</v>
      </c>
      <c r="B103" s="9">
        <v>1.08</v>
      </c>
      <c r="C103" s="31"/>
      <c r="D103" s="51" t="s">
        <v>406</v>
      </c>
      <c r="E103" s="24">
        <v>45369</v>
      </c>
      <c r="F103" s="24">
        <v>45369</v>
      </c>
      <c r="G103" s="3">
        <v>100</v>
      </c>
      <c r="H103" s="4">
        <v>9121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30">
        <f t="shared" si="4"/>
        <v>0</v>
      </c>
      <c r="AO103" s="31">
        <f t="shared" si="7"/>
        <v>100</v>
      </c>
      <c r="AP103" s="32">
        <f t="shared" si="6"/>
        <v>108</v>
      </c>
    </row>
    <row r="104" spans="1:42" ht="21.75" customHeight="1" x14ac:dyDescent="0.3">
      <c r="A104" s="48" t="s">
        <v>386</v>
      </c>
      <c r="B104" s="9">
        <v>26</v>
      </c>
      <c r="C104" s="31">
        <v>500</v>
      </c>
      <c r="D104" s="51" t="s">
        <v>645</v>
      </c>
      <c r="E104" s="24">
        <v>45020</v>
      </c>
      <c r="F104" s="24">
        <v>45020</v>
      </c>
      <c r="G104" s="3"/>
      <c r="H104" s="4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30">
        <f t="shared" si="4"/>
        <v>0</v>
      </c>
      <c r="AO104" s="31">
        <f t="shared" si="7"/>
        <v>500</v>
      </c>
      <c r="AP104" s="32">
        <f t="shared" si="6"/>
        <v>13000</v>
      </c>
    </row>
    <row r="105" spans="1:42" ht="21.75" customHeight="1" x14ac:dyDescent="0.3">
      <c r="A105" s="19" t="s">
        <v>188</v>
      </c>
      <c r="B105" s="9">
        <v>32.450000000000003</v>
      </c>
      <c r="C105" s="31">
        <v>300</v>
      </c>
      <c r="D105" s="51" t="s">
        <v>842</v>
      </c>
      <c r="E105" s="24">
        <v>45196</v>
      </c>
      <c r="F105" s="24">
        <v>45196</v>
      </c>
      <c r="G105" s="3"/>
      <c r="H105" s="4" t="s">
        <v>640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>
        <v>20</v>
      </c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30">
        <f t="shared" si="4"/>
        <v>20</v>
      </c>
      <c r="AO105" s="31">
        <f t="shared" si="7"/>
        <v>280</v>
      </c>
      <c r="AP105" s="32">
        <f t="shared" si="6"/>
        <v>9086</v>
      </c>
    </row>
    <row r="106" spans="1:42" ht="21.75" customHeight="1" x14ac:dyDescent="0.3">
      <c r="A106" s="48" t="s">
        <v>387</v>
      </c>
      <c r="B106" s="9">
        <v>26</v>
      </c>
      <c r="C106" s="31">
        <v>330</v>
      </c>
      <c r="D106" s="51" t="s">
        <v>645</v>
      </c>
      <c r="E106" s="24">
        <v>45020</v>
      </c>
      <c r="F106" s="24">
        <v>45020</v>
      </c>
      <c r="G106" s="3"/>
      <c r="H106" s="4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>
        <v>10</v>
      </c>
      <c r="X106" s="26"/>
      <c r="Y106" s="26"/>
      <c r="Z106" s="26"/>
      <c r="AA106" s="26"/>
      <c r="AB106" s="26"/>
      <c r="AC106" s="26"/>
      <c r="AD106" s="26"/>
      <c r="AE106" s="26"/>
      <c r="AF106" s="26"/>
      <c r="AG106" s="26">
        <v>10</v>
      </c>
      <c r="AH106" s="26"/>
      <c r="AI106" s="26"/>
      <c r="AJ106" s="26"/>
      <c r="AK106" s="26"/>
      <c r="AL106" s="26"/>
      <c r="AM106" s="26"/>
      <c r="AN106" s="30">
        <f t="shared" si="4"/>
        <v>20</v>
      </c>
      <c r="AO106" s="31">
        <f t="shared" si="7"/>
        <v>310</v>
      </c>
      <c r="AP106" s="32">
        <f t="shared" si="6"/>
        <v>8060</v>
      </c>
    </row>
    <row r="107" spans="1:42" ht="21.75" customHeight="1" x14ac:dyDescent="0.3">
      <c r="A107" s="19" t="s">
        <v>189</v>
      </c>
      <c r="B107" s="9">
        <v>20.65</v>
      </c>
      <c r="C107" s="31">
        <v>595</v>
      </c>
      <c r="D107" s="51" t="s">
        <v>845</v>
      </c>
      <c r="E107" s="24">
        <v>45195</v>
      </c>
      <c r="F107" s="24">
        <v>45195</v>
      </c>
      <c r="G107" s="3"/>
      <c r="H107" s="4"/>
      <c r="I107" s="26">
        <v>20</v>
      </c>
      <c r="J107" s="26"/>
      <c r="K107" s="26"/>
      <c r="L107" s="26"/>
      <c r="M107" s="26">
        <v>20</v>
      </c>
      <c r="N107" s="26"/>
      <c r="O107" s="26"/>
      <c r="P107" s="26">
        <v>20</v>
      </c>
      <c r="Q107" s="26"/>
      <c r="R107" s="26"/>
      <c r="S107" s="26"/>
      <c r="T107" s="26">
        <v>10</v>
      </c>
      <c r="U107" s="26"/>
      <c r="V107" s="26">
        <v>10</v>
      </c>
      <c r="W107" s="26">
        <v>10</v>
      </c>
      <c r="X107" s="26"/>
      <c r="Y107" s="26"/>
      <c r="Z107" s="26"/>
      <c r="AA107" s="26">
        <v>20</v>
      </c>
      <c r="AB107" s="26"/>
      <c r="AC107" s="26"/>
      <c r="AD107" s="26">
        <v>10</v>
      </c>
      <c r="AE107" s="26"/>
      <c r="AF107" s="26"/>
      <c r="AG107" s="26">
        <v>10</v>
      </c>
      <c r="AH107" s="26"/>
      <c r="AI107" s="26"/>
      <c r="AJ107" s="26"/>
      <c r="AK107" s="26"/>
      <c r="AL107" s="26"/>
      <c r="AM107" s="26"/>
      <c r="AN107" s="30">
        <f t="shared" si="4"/>
        <v>130</v>
      </c>
      <c r="AO107" s="31">
        <f t="shared" si="7"/>
        <v>465</v>
      </c>
      <c r="AP107" s="32">
        <f t="shared" si="6"/>
        <v>9602.25</v>
      </c>
    </row>
    <row r="108" spans="1:42" ht="21.75" customHeight="1" x14ac:dyDescent="0.3">
      <c r="A108" s="20" t="s">
        <v>404</v>
      </c>
      <c r="B108" s="9">
        <v>14</v>
      </c>
      <c r="C108" s="31">
        <v>0</v>
      </c>
      <c r="D108" s="51" t="s">
        <v>426</v>
      </c>
      <c r="E108" s="24">
        <v>44713</v>
      </c>
      <c r="F108" s="24">
        <v>44713</v>
      </c>
      <c r="G108" s="3"/>
      <c r="H108" s="4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30">
        <f t="shared" si="4"/>
        <v>0</v>
      </c>
      <c r="AO108" s="31">
        <f t="shared" si="7"/>
        <v>0</v>
      </c>
      <c r="AP108" s="32">
        <f t="shared" si="6"/>
        <v>0</v>
      </c>
    </row>
    <row r="109" spans="1:42" ht="21.75" customHeight="1" x14ac:dyDescent="0.3">
      <c r="A109" s="48" t="s">
        <v>190</v>
      </c>
      <c r="B109" s="9">
        <v>20.65</v>
      </c>
      <c r="C109" s="31">
        <v>750</v>
      </c>
      <c r="D109" s="51" t="s">
        <v>846</v>
      </c>
      <c r="E109" s="24">
        <v>45195</v>
      </c>
      <c r="F109" s="24">
        <v>45195</v>
      </c>
      <c r="G109" s="3"/>
      <c r="H109" s="4"/>
      <c r="I109" s="26">
        <v>20</v>
      </c>
      <c r="J109" s="26"/>
      <c r="K109" s="26"/>
      <c r="L109" s="26"/>
      <c r="M109" s="26">
        <v>20</v>
      </c>
      <c r="N109" s="26"/>
      <c r="O109" s="26"/>
      <c r="P109" s="26">
        <v>30</v>
      </c>
      <c r="Q109" s="26"/>
      <c r="R109" s="26"/>
      <c r="S109" s="26">
        <v>10</v>
      </c>
      <c r="T109" s="26">
        <v>10</v>
      </c>
      <c r="U109" s="26"/>
      <c r="V109" s="26">
        <v>10</v>
      </c>
      <c r="W109" s="26">
        <v>20</v>
      </c>
      <c r="X109" s="26"/>
      <c r="Y109" s="26"/>
      <c r="Z109" s="26"/>
      <c r="AA109" s="26">
        <v>20</v>
      </c>
      <c r="AB109" s="26"/>
      <c r="AC109" s="26">
        <v>10</v>
      </c>
      <c r="AD109" s="26">
        <v>20</v>
      </c>
      <c r="AE109" s="26"/>
      <c r="AF109" s="26"/>
      <c r="AG109" s="26">
        <v>10</v>
      </c>
      <c r="AH109" s="26">
        <v>30</v>
      </c>
      <c r="AI109" s="26">
        <v>20</v>
      </c>
      <c r="AJ109" s="26"/>
      <c r="AK109" s="26"/>
      <c r="AL109" s="26"/>
      <c r="AM109" s="26"/>
      <c r="AN109" s="30">
        <f t="shared" si="4"/>
        <v>230</v>
      </c>
      <c r="AO109" s="31">
        <f t="shared" si="7"/>
        <v>520</v>
      </c>
      <c r="AP109" s="32">
        <f t="shared" si="6"/>
        <v>10738</v>
      </c>
    </row>
    <row r="110" spans="1:42" ht="21.75" customHeight="1" x14ac:dyDescent="0.3">
      <c r="A110" s="48" t="s">
        <v>191</v>
      </c>
      <c r="B110" s="9">
        <v>26</v>
      </c>
      <c r="C110" s="31">
        <v>280</v>
      </c>
      <c r="D110" s="51" t="s">
        <v>646</v>
      </c>
      <c r="E110" s="24">
        <v>45020</v>
      </c>
      <c r="F110" s="24">
        <v>45020</v>
      </c>
      <c r="G110" s="3"/>
      <c r="H110" s="4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>
        <v>10</v>
      </c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30">
        <f t="shared" si="4"/>
        <v>10</v>
      </c>
      <c r="AO110" s="31">
        <f t="shared" si="7"/>
        <v>270</v>
      </c>
      <c r="AP110" s="32">
        <f t="shared" si="6"/>
        <v>7020</v>
      </c>
    </row>
    <row r="111" spans="1:42" ht="21.75" customHeight="1" x14ac:dyDescent="0.3">
      <c r="A111" s="48" t="s">
        <v>192</v>
      </c>
      <c r="B111" s="9">
        <v>41.28</v>
      </c>
      <c r="C111" s="31">
        <v>1165</v>
      </c>
      <c r="D111" s="51" t="s">
        <v>843</v>
      </c>
      <c r="E111" s="24">
        <v>44972</v>
      </c>
      <c r="F111" s="24">
        <v>44972</v>
      </c>
      <c r="G111" s="3"/>
      <c r="H111" s="4"/>
      <c r="I111" s="26">
        <v>20</v>
      </c>
      <c r="J111" s="26"/>
      <c r="K111" s="26"/>
      <c r="L111" s="26"/>
      <c r="M111" s="26">
        <v>20</v>
      </c>
      <c r="N111" s="26"/>
      <c r="O111" s="26">
        <v>10</v>
      </c>
      <c r="P111" s="26">
        <v>10</v>
      </c>
      <c r="Q111" s="26"/>
      <c r="R111" s="26"/>
      <c r="S111" s="26"/>
      <c r="T111" s="26"/>
      <c r="U111" s="26"/>
      <c r="V111" s="26"/>
      <c r="W111" s="26">
        <v>10</v>
      </c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30">
        <f t="shared" si="4"/>
        <v>70</v>
      </c>
      <c r="AO111" s="31">
        <f t="shared" si="7"/>
        <v>1095</v>
      </c>
      <c r="AP111" s="32">
        <f t="shared" si="6"/>
        <v>45201.599999999999</v>
      </c>
    </row>
    <row r="112" spans="1:42" ht="21.75" customHeight="1" x14ac:dyDescent="0.3">
      <c r="A112" s="48" t="s">
        <v>193</v>
      </c>
      <c r="B112" s="9">
        <v>20.65</v>
      </c>
      <c r="C112" s="31">
        <v>1250</v>
      </c>
      <c r="D112" s="51" t="s">
        <v>847</v>
      </c>
      <c r="E112" s="24">
        <v>45195</v>
      </c>
      <c r="F112" s="24">
        <v>45195</v>
      </c>
      <c r="G112" s="3"/>
      <c r="H112" s="4">
        <v>42182420</v>
      </c>
      <c r="I112" s="26"/>
      <c r="J112" s="26"/>
      <c r="K112" s="26"/>
      <c r="L112" s="26"/>
      <c r="M112" s="26">
        <v>10</v>
      </c>
      <c r="N112" s="26"/>
      <c r="O112" s="26">
        <v>10</v>
      </c>
      <c r="P112" s="26"/>
      <c r="Q112" s="26"/>
      <c r="R112" s="26"/>
      <c r="S112" s="26">
        <v>10</v>
      </c>
      <c r="T112" s="26"/>
      <c r="U112" s="26"/>
      <c r="V112" s="26">
        <v>10</v>
      </c>
      <c r="W112" s="26"/>
      <c r="X112" s="26"/>
      <c r="Y112" s="26"/>
      <c r="Z112" s="26"/>
      <c r="AA112" s="26"/>
      <c r="AB112" s="26"/>
      <c r="AC112" s="26">
        <v>10</v>
      </c>
      <c r="AD112" s="26"/>
      <c r="AE112" s="26"/>
      <c r="AF112" s="26"/>
      <c r="AG112" s="26">
        <v>20</v>
      </c>
      <c r="AH112" s="26">
        <v>30</v>
      </c>
      <c r="AI112" s="26"/>
      <c r="AJ112" s="26"/>
      <c r="AK112" s="26"/>
      <c r="AL112" s="26"/>
      <c r="AM112" s="26"/>
      <c r="AN112" s="30">
        <f t="shared" si="4"/>
        <v>100</v>
      </c>
      <c r="AO112" s="31">
        <f t="shared" si="7"/>
        <v>1150</v>
      </c>
      <c r="AP112" s="32">
        <f t="shared" si="6"/>
        <v>23747.5</v>
      </c>
    </row>
    <row r="113" spans="1:42" ht="21.75" customHeight="1" x14ac:dyDescent="0.3">
      <c r="A113" s="48" t="s">
        <v>692</v>
      </c>
      <c r="B113" s="9">
        <v>14.08</v>
      </c>
      <c r="C113" s="31">
        <v>5950</v>
      </c>
      <c r="D113" s="51" t="s">
        <v>543</v>
      </c>
      <c r="E113" s="24">
        <v>45364</v>
      </c>
      <c r="F113" s="24">
        <v>45364</v>
      </c>
      <c r="G113" s="3">
        <v>800</v>
      </c>
      <c r="H113" s="4">
        <v>2005</v>
      </c>
      <c r="I113" s="26">
        <v>90</v>
      </c>
      <c r="J113" s="26"/>
      <c r="K113" s="26"/>
      <c r="L113" s="26"/>
      <c r="M113" s="26">
        <v>80</v>
      </c>
      <c r="N113" s="26"/>
      <c r="O113" s="26">
        <v>20</v>
      </c>
      <c r="P113" s="26">
        <v>90</v>
      </c>
      <c r="Q113" s="26"/>
      <c r="R113" s="26"/>
      <c r="S113" s="26">
        <v>70</v>
      </c>
      <c r="T113" s="26"/>
      <c r="U113" s="26"/>
      <c r="V113" s="26">
        <v>10</v>
      </c>
      <c r="W113" s="26">
        <v>70</v>
      </c>
      <c r="X113" s="26"/>
      <c r="Y113" s="26"/>
      <c r="Z113" s="26">
        <v>20</v>
      </c>
      <c r="AA113" s="26">
        <v>10</v>
      </c>
      <c r="AB113" s="26"/>
      <c r="AC113" s="26">
        <v>20</v>
      </c>
      <c r="AD113" s="26">
        <v>20</v>
      </c>
      <c r="AE113" s="26"/>
      <c r="AF113" s="26"/>
      <c r="AG113" s="26">
        <v>90</v>
      </c>
      <c r="AH113" s="26">
        <v>40</v>
      </c>
      <c r="AI113" s="26">
        <v>50</v>
      </c>
      <c r="AJ113" s="26"/>
      <c r="AK113" s="26"/>
      <c r="AL113" s="26"/>
      <c r="AM113" s="26"/>
      <c r="AN113" s="30">
        <f t="shared" si="4"/>
        <v>680</v>
      </c>
      <c r="AO113" s="31">
        <f t="shared" si="7"/>
        <v>6070</v>
      </c>
      <c r="AP113" s="32">
        <f t="shared" si="6"/>
        <v>85465.600000000006</v>
      </c>
    </row>
    <row r="114" spans="1:42" ht="21.75" customHeight="1" x14ac:dyDescent="0.3">
      <c r="A114" s="48" t="s">
        <v>194</v>
      </c>
      <c r="B114" s="9">
        <v>2.94</v>
      </c>
      <c r="C114" s="31">
        <v>4402</v>
      </c>
      <c r="D114" s="51" t="s">
        <v>541</v>
      </c>
      <c r="E114" s="24">
        <v>45364</v>
      </c>
      <c r="F114" s="24">
        <v>45364</v>
      </c>
      <c r="G114" s="3">
        <v>200</v>
      </c>
      <c r="H114" s="4">
        <v>2006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30">
        <f t="shared" si="4"/>
        <v>0</v>
      </c>
      <c r="AO114" s="31">
        <f t="shared" si="7"/>
        <v>4602</v>
      </c>
      <c r="AP114" s="32">
        <f t="shared" si="6"/>
        <v>13529.88</v>
      </c>
    </row>
    <row r="115" spans="1:42" ht="21.75" customHeight="1" x14ac:dyDescent="0.3">
      <c r="A115" s="48" t="s">
        <v>706</v>
      </c>
      <c r="B115" s="9"/>
      <c r="C115" s="31">
        <v>16</v>
      </c>
      <c r="D115" s="51"/>
      <c r="E115" s="24"/>
      <c r="F115" s="24"/>
      <c r="G115" s="3"/>
      <c r="H115" s="4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>
        <v>10</v>
      </c>
      <c r="AH115" s="26"/>
      <c r="AI115" s="26"/>
      <c r="AJ115" s="26"/>
      <c r="AK115" s="26"/>
      <c r="AL115" s="26"/>
      <c r="AM115" s="26"/>
      <c r="AN115" s="30">
        <f t="shared" si="4"/>
        <v>10</v>
      </c>
      <c r="AO115" s="31">
        <f t="shared" si="7"/>
        <v>6</v>
      </c>
      <c r="AP115" s="32">
        <f t="shared" si="6"/>
        <v>0</v>
      </c>
    </row>
    <row r="116" spans="1:42" ht="21.75" customHeight="1" x14ac:dyDescent="0.3">
      <c r="A116" s="48" t="s">
        <v>707</v>
      </c>
      <c r="B116" s="9"/>
      <c r="C116" s="31">
        <v>16</v>
      </c>
      <c r="D116" s="51"/>
      <c r="E116" s="24"/>
      <c r="F116" s="24"/>
      <c r="G116" s="3"/>
      <c r="H116" s="4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30">
        <f t="shared" si="4"/>
        <v>0</v>
      </c>
      <c r="AO116" s="31">
        <f t="shared" si="7"/>
        <v>16</v>
      </c>
      <c r="AP116" s="32">
        <f t="shared" si="6"/>
        <v>0</v>
      </c>
    </row>
    <row r="117" spans="1:42" ht="21.75" customHeight="1" x14ac:dyDescent="0.3">
      <c r="A117" s="48" t="s">
        <v>195</v>
      </c>
      <c r="B117" s="9"/>
      <c r="C117" s="31">
        <v>189</v>
      </c>
      <c r="D117" s="51"/>
      <c r="E117" s="24"/>
      <c r="F117" s="24"/>
      <c r="G117" s="3"/>
      <c r="H117" s="4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30">
        <f t="shared" si="4"/>
        <v>0</v>
      </c>
      <c r="AO117" s="31">
        <f t="shared" si="7"/>
        <v>189</v>
      </c>
      <c r="AP117" s="32">
        <f t="shared" si="6"/>
        <v>0</v>
      </c>
    </row>
    <row r="118" spans="1:42" ht="21.75" customHeight="1" x14ac:dyDescent="0.3">
      <c r="A118" s="48" t="s">
        <v>399</v>
      </c>
      <c r="B118" s="9"/>
      <c r="C118" s="31">
        <v>0</v>
      </c>
      <c r="D118" s="51"/>
      <c r="E118" s="24"/>
      <c r="F118" s="24"/>
      <c r="G118" s="3"/>
      <c r="H118" s="4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30">
        <f t="shared" si="4"/>
        <v>0</v>
      </c>
      <c r="AO118" s="31">
        <f t="shared" si="7"/>
        <v>0</v>
      </c>
      <c r="AP118" s="32">
        <f t="shared" si="6"/>
        <v>0</v>
      </c>
    </row>
    <row r="119" spans="1:42" ht="21" customHeight="1" x14ac:dyDescent="0.3">
      <c r="A119" s="21" t="s">
        <v>196</v>
      </c>
      <c r="B119" s="9"/>
      <c r="C119" s="31">
        <v>0</v>
      </c>
      <c r="D119" s="51"/>
      <c r="E119" s="24"/>
      <c r="F119" s="24"/>
      <c r="G119" s="3"/>
      <c r="H119" s="4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30">
        <f t="shared" si="4"/>
        <v>0</v>
      </c>
      <c r="AO119" s="31">
        <f t="shared" si="7"/>
        <v>0</v>
      </c>
      <c r="AP119" s="32">
        <f t="shared" si="6"/>
        <v>0</v>
      </c>
    </row>
    <row r="120" spans="1:42" ht="26.25" customHeight="1" x14ac:dyDescent="0.3">
      <c r="A120" s="48" t="s">
        <v>791</v>
      </c>
      <c r="B120" s="9">
        <v>227</v>
      </c>
      <c r="C120" s="31">
        <v>4</v>
      </c>
      <c r="D120" s="51" t="s">
        <v>814</v>
      </c>
      <c r="E120" s="24">
        <v>45077</v>
      </c>
      <c r="F120" s="24">
        <v>45077</v>
      </c>
      <c r="G120" s="3"/>
      <c r="H120" s="4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30">
        <f t="shared" si="4"/>
        <v>0</v>
      </c>
      <c r="AO120" s="31">
        <f t="shared" si="7"/>
        <v>4</v>
      </c>
      <c r="AP120" s="32">
        <f t="shared" si="6"/>
        <v>908</v>
      </c>
    </row>
    <row r="121" spans="1:42" ht="21.75" customHeight="1" x14ac:dyDescent="0.3">
      <c r="A121" s="48" t="s">
        <v>197</v>
      </c>
      <c r="B121" s="9">
        <v>2.15</v>
      </c>
      <c r="C121" s="31">
        <v>3300</v>
      </c>
      <c r="D121" s="51" t="s">
        <v>406</v>
      </c>
      <c r="E121" s="24">
        <v>45211</v>
      </c>
      <c r="F121" s="24">
        <v>45211</v>
      </c>
      <c r="G121" s="3"/>
      <c r="H121" s="4">
        <v>9802</v>
      </c>
      <c r="I121" s="26">
        <v>100</v>
      </c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30">
        <f t="shared" ref="AN121:AN153" si="8">I121+J121+K121+L121+M121+N121+O121+P121+Q121+R121+S121+T121+U121+V121+W121+X121+Y121+Z121+AA121+AB121+AC121+AD121+AE121+AF121+AG121+AH121+AI121+AJ121+AK121+AL121+AM121</f>
        <v>100</v>
      </c>
      <c r="AO121" s="31">
        <f t="shared" si="7"/>
        <v>3200</v>
      </c>
      <c r="AP121" s="32">
        <f t="shared" si="6"/>
        <v>6880</v>
      </c>
    </row>
    <row r="122" spans="1:42" ht="21.75" customHeight="1" x14ac:dyDescent="0.3">
      <c r="A122" s="48" t="s">
        <v>481</v>
      </c>
      <c r="B122" s="9">
        <v>3.29</v>
      </c>
      <c r="C122" s="31">
        <v>1400</v>
      </c>
      <c r="D122" s="51" t="s">
        <v>551</v>
      </c>
      <c r="E122" s="24">
        <v>45364</v>
      </c>
      <c r="F122" s="24">
        <v>45364</v>
      </c>
      <c r="G122" s="3">
        <v>200</v>
      </c>
      <c r="H122" s="4">
        <v>9060</v>
      </c>
      <c r="I122" s="26"/>
      <c r="J122" s="26"/>
      <c r="K122" s="26"/>
      <c r="L122" s="26"/>
      <c r="M122" s="26"/>
      <c r="N122" s="26"/>
      <c r="O122" s="26"/>
      <c r="P122" s="26">
        <v>100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>
        <v>100</v>
      </c>
      <c r="AE122" s="26"/>
      <c r="AF122" s="26"/>
      <c r="AG122" s="26"/>
      <c r="AH122" s="26"/>
      <c r="AI122" s="26"/>
      <c r="AJ122" s="26"/>
      <c r="AK122" s="26"/>
      <c r="AL122" s="26"/>
      <c r="AM122" s="26"/>
      <c r="AN122" s="30">
        <f t="shared" si="8"/>
        <v>200</v>
      </c>
      <c r="AO122" s="31">
        <f t="shared" si="7"/>
        <v>1400</v>
      </c>
      <c r="AP122" s="32">
        <f t="shared" si="6"/>
        <v>4606</v>
      </c>
    </row>
    <row r="123" spans="1:42" ht="19.5" customHeight="1" x14ac:dyDescent="0.3">
      <c r="A123" s="48" t="s">
        <v>198</v>
      </c>
      <c r="B123" s="9">
        <v>2.15</v>
      </c>
      <c r="C123" s="31">
        <v>1800</v>
      </c>
      <c r="D123" s="51" t="s">
        <v>406</v>
      </c>
      <c r="E123" s="24">
        <v>45251</v>
      </c>
      <c r="F123" s="24">
        <v>45251</v>
      </c>
      <c r="G123" s="3"/>
      <c r="H123" s="4">
        <v>9844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>
        <v>100</v>
      </c>
      <c r="AE123" s="26"/>
      <c r="AF123" s="26"/>
      <c r="AG123" s="26"/>
      <c r="AH123" s="26"/>
      <c r="AI123" s="26"/>
      <c r="AJ123" s="26"/>
      <c r="AK123" s="26"/>
      <c r="AL123" s="26"/>
      <c r="AM123" s="26"/>
      <c r="AN123" s="30">
        <f t="shared" si="8"/>
        <v>100</v>
      </c>
      <c r="AO123" s="31">
        <f t="shared" si="7"/>
        <v>1700</v>
      </c>
      <c r="AP123" s="32">
        <f t="shared" si="6"/>
        <v>3655</v>
      </c>
    </row>
    <row r="124" spans="1:42" ht="21.75" customHeight="1" x14ac:dyDescent="0.3">
      <c r="A124" s="48" t="s">
        <v>783</v>
      </c>
      <c r="B124" s="9">
        <v>712</v>
      </c>
      <c r="C124" s="31">
        <v>5</v>
      </c>
      <c r="D124" s="51" t="s">
        <v>814</v>
      </c>
      <c r="E124" s="24">
        <v>45077</v>
      </c>
      <c r="F124" s="24">
        <v>45077</v>
      </c>
      <c r="G124" s="3"/>
      <c r="H124" s="4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30">
        <f t="shared" si="8"/>
        <v>0</v>
      </c>
      <c r="AO124" s="31">
        <f t="shared" si="7"/>
        <v>5</v>
      </c>
      <c r="AP124" s="32">
        <f t="shared" si="6"/>
        <v>3560</v>
      </c>
    </row>
    <row r="125" spans="1:42" ht="21.75" customHeight="1" x14ac:dyDescent="0.3">
      <c r="A125" s="20" t="s">
        <v>34</v>
      </c>
      <c r="B125" s="9">
        <v>130</v>
      </c>
      <c r="C125" s="31">
        <v>0</v>
      </c>
      <c r="D125" s="51" t="s">
        <v>429</v>
      </c>
      <c r="E125" s="24">
        <v>44775</v>
      </c>
      <c r="F125" s="24">
        <v>44775</v>
      </c>
      <c r="G125" s="3"/>
      <c r="H125" s="4">
        <v>192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30">
        <f t="shared" si="8"/>
        <v>0</v>
      </c>
      <c r="AO125" s="31">
        <f t="shared" si="7"/>
        <v>0</v>
      </c>
      <c r="AP125" s="32">
        <f t="shared" si="6"/>
        <v>0</v>
      </c>
    </row>
    <row r="126" spans="1:42" ht="21.75" customHeight="1" x14ac:dyDescent="0.3">
      <c r="A126" s="20" t="s">
        <v>35</v>
      </c>
      <c r="B126" s="9"/>
      <c r="C126" s="31">
        <v>0</v>
      </c>
      <c r="D126" s="51" t="s">
        <v>406</v>
      </c>
      <c r="E126" s="24">
        <v>44790</v>
      </c>
      <c r="F126" s="24">
        <v>44790</v>
      </c>
      <c r="G126" s="3"/>
      <c r="H126" s="4">
        <v>894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30">
        <f t="shared" si="8"/>
        <v>0</v>
      </c>
      <c r="AO126" s="31">
        <f t="shared" si="7"/>
        <v>0</v>
      </c>
      <c r="AP126" s="32">
        <f t="shared" si="6"/>
        <v>0</v>
      </c>
    </row>
    <row r="127" spans="1:42" ht="21.75" customHeight="1" x14ac:dyDescent="0.3">
      <c r="A127" s="48" t="s">
        <v>513</v>
      </c>
      <c r="B127" s="9">
        <v>26.48</v>
      </c>
      <c r="C127" s="31">
        <v>676</v>
      </c>
      <c r="D127" s="51" t="s">
        <v>655</v>
      </c>
      <c r="E127" s="24">
        <v>45364</v>
      </c>
      <c r="F127" s="24">
        <v>45364</v>
      </c>
      <c r="G127" s="3">
        <v>400</v>
      </c>
      <c r="H127" s="4">
        <v>1012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>
        <v>30</v>
      </c>
      <c r="T127" s="26"/>
      <c r="U127" s="26"/>
      <c r="V127" s="26">
        <v>30</v>
      </c>
      <c r="W127" s="26"/>
      <c r="X127" s="26"/>
      <c r="Y127" s="26"/>
      <c r="Z127" s="26">
        <v>30</v>
      </c>
      <c r="AA127" s="26"/>
      <c r="AB127" s="26"/>
      <c r="AC127" s="26">
        <v>30</v>
      </c>
      <c r="AD127" s="26"/>
      <c r="AE127" s="26"/>
      <c r="AF127" s="26"/>
      <c r="AG127" s="26">
        <v>30</v>
      </c>
      <c r="AH127" s="26"/>
      <c r="AI127" s="26"/>
      <c r="AJ127" s="26"/>
      <c r="AK127" s="26"/>
      <c r="AL127" s="26"/>
      <c r="AM127" s="26"/>
      <c r="AN127" s="30">
        <f t="shared" si="8"/>
        <v>150</v>
      </c>
      <c r="AO127" s="31">
        <f t="shared" si="7"/>
        <v>926</v>
      </c>
      <c r="AP127" s="32">
        <f t="shared" si="6"/>
        <v>24520.48</v>
      </c>
    </row>
    <row r="128" spans="1:42" ht="21.75" customHeight="1" x14ac:dyDescent="0.3">
      <c r="A128" s="48" t="s">
        <v>768</v>
      </c>
      <c r="B128" s="9">
        <v>280</v>
      </c>
      <c r="C128" s="31">
        <v>2</v>
      </c>
      <c r="D128" s="51" t="s">
        <v>814</v>
      </c>
      <c r="E128" s="24">
        <v>45077</v>
      </c>
      <c r="F128" s="24">
        <v>45077</v>
      </c>
      <c r="G128" s="3"/>
      <c r="H128" s="4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30">
        <f t="shared" si="8"/>
        <v>0</v>
      </c>
      <c r="AO128" s="31">
        <f t="shared" si="7"/>
        <v>2</v>
      </c>
      <c r="AP128" s="32">
        <f t="shared" si="6"/>
        <v>560</v>
      </c>
    </row>
    <row r="129" spans="1:42" ht="21.75" customHeight="1" x14ac:dyDescent="0.3">
      <c r="A129" s="48" t="s">
        <v>769</v>
      </c>
      <c r="B129" s="9">
        <v>280</v>
      </c>
      <c r="C129" s="31">
        <v>2</v>
      </c>
      <c r="D129" s="51" t="s">
        <v>814</v>
      </c>
      <c r="E129" s="24">
        <v>45077</v>
      </c>
      <c r="F129" s="24">
        <v>45077</v>
      </c>
      <c r="G129" s="3"/>
      <c r="H129" s="4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30">
        <f t="shared" si="8"/>
        <v>0</v>
      </c>
      <c r="AO129" s="31">
        <f t="shared" si="7"/>
        <v>2</v>
      </c>
      <c r="AP129" s="32">
        <f t="shared" si="6"/>
        <v>560</v>
      </c>
    </row>
    <row r="130" spans="1:42" ht="21.75" customHeight="1" x14ac:dyDescent="0.3">
      <c r="A130" s="48" t="s">
        <v>1016</v>
      </c>
      <c r="B130" s="9"/>
      <c r="C130" s="31"/>
      <c r="D130" s="51" t="s">
        <v>405</v>
      </c>
      <c r="E130" s="24">
        <v>45364</v>
      </c>
      <c r="F130" s="24">
        <v>45364</v>
      </c>
      <c r="G130" s="3">
        <v>2</v>
      </c>
      <c r="H130" s="4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>
        <v>1</v>
      </c>
      <c r="AH130" s="26"/>
      <c r="AI130" s="26"/>
      <c r="AJ130" s="26"/>
      <c r="AK130" s="26"/>
      <c r="AL130" s="26"/>
      <c r="AM130" s="26"/>
      <c r="AN130" s="30">
        <f t="shared" si="8"/>
        <v>1</v>
      </c>
      <c r="AO130" s="31">
        <f t="shared" si="7"/>
        <v>1</v>
      </c>
      <c r="AP130" s="32">
        <f t="shared" si="6"/>
        <v>0</v>
      </c>
    </row>
    <row r="131" spans="1:42" ht="21.75" customHeight="1" x14ac:dyDescent="0.3">
      <c r="A131" s="48" t="s">
        <v>199</v>
      </c>
      <c r="B131" s="9">
        <v>3390</v>
      </c>
      <c r="C131" s="31">
        <v>78</v>
      </c>
      <c r="D131" s="51" t="s">
        <v>446</v>
      </c>
      <c r="E131" s="24">
        <v>44715</v>
      </c>
      <c r="F131" s="24">
        <v>44715</v>
      </c>
      <c r="G131" s="3"/>
      <c r="H131" s="4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30">
        <f t="shared" si="8"/>
        <v>0</v>
      </c>
      <c r="AO131" s="31">
        <f t="shared" si="7"/>
        <v>78</v>
      </c>
      <c r="AP131" s="32">
        <f t="shared" si="6"/>
        <v>264420</v>
      </c>
    </row>
    <row r="132" spans="1:42" ht="21.75" customHeight="1" x14ac:dyDescent="0.3">
      <c r="A132" s="48" t="s">
        <v>552</v>
      </c>
      <c r="B132" s="9">
        <v>23.33</v>
      </c>
      <c r="C132" s="31">
        <v>75</v>
      </c>
      <c r="D132" s="51" t="s">
        <v>406</v>
      </c>
      <c r="E132" s="24">
        <v>44887</v>
      </c>
      <c r="F132" s="24">
        <v>44887</v>
      </c>
      <c r="G132" s="3"/>
      <c r="H132" s="4">
        <v>9128</v>
      </c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30">
        <f t="shared" si="8"/>
        <v>0</v>
      </c>
      <c r="AO132" s="31">
        <f t="shared" si="7"/>
        <v>75</v>
      </c>
      <c r="AP132" s="32">
        <f t="shared" si="6"/>
        <v>1749.7499999999998</v>
      </c>
    </row>
    <row r="133" spans="1:42" ht="21.75" customHeight="1" x14ac:dyDescent="0.3">
      <c r="A133" s="48" t="s">
        <v>500</v>
      </c>
      <c r="B133" s="9">
        <v>28.64</v>
      </c>
      <c r="C133" s="31">
        <v>6000</v>
      </c>
      <c r="D133" s="51" t="s">
        <v>991</v>
      </c>
      <c r="E133" s="24" t="s">
        <v>990</v>
      </c>
      <c r="F133" s="24" t="s">
        <v>990</v>
      </c>
      <c r="G133" s="3">
        <v>3000</v>
      </c>
      <c r="H133" s="4">
        <v>10350</v>
      </c>
      <c r="I133" s="26">
        <v>90</v>
      </c>
      <c r="J133" s="26"/>
      <c r="K133" s="26"/>
      <c r="L133" s="26">
        <v>60</v>
      </c>
      <c r="M133" s="26">
        <v>110</v>
      </c>
      <c r="N133" s="26"/>
      <c r="O133" s="26">
        <v>80</v>
      </c>
      <c r="P133" s="26">
        <v>110</v>
      </c>
      <c r="Q133" s="26"/>
      <c r="R133" s="26"/>
      <c r="S133" s="26">
        <v>90</v>
      </c>
      <c r="T133" s="26">
        <v>70</v>
      </c>
      <c r="U133" s="26"/>
      <c r="V133" s="26">
        <v>80</v>
      </c>
      <c r="W133" s="26">
        <v>68</v>
      </c>
      <c r="X133" s="26"/>
      <c r="Y133" s="26"/>
      <c r="Z133" s="26">
        <v>60</v>
      </c>
      <c r="AA133" s="26">
        <v>60</v>
      </c>
      <c r="AB133" s="26"/>
      <c r="AC133" s="26">
        <v>80</v>
      </c>
      <c r="AD133" s="26">
        <v>110</v>
      </c>
      <c r="AE133" s="26"/>
      <c r="AF133" s="26"/>
      <c r="AG133" s="26">
        <v>180</v>
      </c>
      <c r="AH133" s="26">
        <v>120</v>
      </c>
      <c r="AI133" s="26"/>
      <c r="AJ133" s="26"/>
      <c r="AK133" s="26"/>
      <c r="AL133" s="26"/>
      <c r="AM133" s="26"/>
      <c r="AN133" s="30">
        <f t="shared" si="8"/>
        <v>1368</v>
      </c>
      <c r="AO133" s="31">
        <v>6000</v>
      </c>
      <c r="AP133" s="32">
        <f t="shared" ref="AP133:AP153" si="9">B133*AO133</f>
        <v>171840</v>
      </c>
    </row>
    <row r="134" spans="1:42" ht="21.75" customHeight="1" x14ac:dyDescent="0.3">
      <c r="A134" s="48" t="s">
        <v>896</v>
      </c>
      <c r="B134" s="9">
        <v>1.91</v>
      </c>
      <c r="C134" s="31">
        <v>1400</v>
      </c>
      <c r="D134" s="51" t="s">
        <v>406</v>
      </c>
      <c r="E134" s="24">
        <v>45364</v>
      </c>
      <c r="F134" s="24">
        <v>45364</v>
      </c>
      <c r="G134" s="3">
        <v>100</v>
      </c>
      <c r="H134" s="4">
        <v>10631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30">
        <f t="shared" si="8"/>
        <v>0</v>
      </c>
      <c r="AO134" s="31">
        <f t="shared" ref="AO134:AO153" si="10">C134+G134-AN134</f>
        <v>1500</v>
      </c>
      <c r="AP134" s="32">
        <f t="shared" si="9"/>
        <v>2865</v>
      </c>
    </row>
    <row r="135" spans="1:42" ht="21.75" customHeight="1" x14ac:dyDescent="0.3">
      <c r="A135" s="48" t="s">
        <v>897</v>
      </c>
      <c r="B135" s="9" t="s">
        <v>1001</v>
      </c>
      <c r="C135" s="31">
        <v>660</v>
      </c>
      <c r="D135" s="51" t="s">
        <v>406</v>
      </c>
      <c r="E135" s="24">
        <v>45364</v>
      </c>
      <c r="F135" s="24">
        <v>45364</v>
      </c>
      <c r="G135" s="3">
        <v>100</v>
      </c>
      <c r="H135" s="4">
        <v>10744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30">
        <f t="shared" si="8"/>
        <v>0</v>
      </c>
      <c r="AO135" s="31">
        <f t="shared" si="10"/>
        <v>760</v>
      </c>
      <c r="AP135" s="32" t="e">
        <f t="shared" si="9"/>
        <v>#VALUE!</v>
      </c>
    </row>
    <row r="136" spans="1:42" ht="21.75" customHeight="1" x14ac:dyDescent="0.3">
      <c r="A136" s="48" t="s">
        <v>898</v>
      </c>
      <c r="B136" s="9">
        <v>3.12</v>
      </c>
      <c r="C136" s="31">
        <v>140</v>
      </c>
      <c r="D136" s="51" t="s">
        <v>406</v>
      </c>
      <c r="E136" s="24">
        <v>44790</v>
      </c>
      <c r="F136" s="24">
        <v>44790</v>
      </c>
      <c r="G136" s="3"/>
      <c r="H136" s="4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30">
        <f t="shared" si="8"/>
        <v>0</v>
      </c>
      <c r="AO136" s="31">
        <f t="shared" si="10"/>
        <v>140</v>
      </c>
      <c r="AP136" s="32">
        <f t="shared" si="9"/>
        <v>436.8</v>
      </c>
    </row>
    <row r="137" spans="1:42" ht="21.75" customHeight="1" x14ac:dyDescent="0.3">
      <c r="A137" s="48" t="s">
        <v>830</v>
      </c>
      <c r="B137" s="9">
        <v>16.940000000000001</v>
      </c>
      <c r="C137" s="31">
        <v>45</v>
      </c>
      <c r="D137" s="51" t="s">
        <v>406</v>
      </c>
      <c r="E137" s="24">
        <v>45124</v>
      </c>
      <c r="F137" s="24">
        <v>45124</v>
      </c>
      <c r="G137" s="3"/>
      <c r="H137" s="4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30">
        <f t="shared" si="8"/>
        <v>0</v>
      </c>
      <c r="AO137" s="31">
        <f t="shared" si="10"/>
        <v>45</v>
      </c>
      <c r="AP137" s="32">
        <f t="shared" si="9"/>
        <v>762.30000000000007</v>
      </c>
    </row>
    <row r="138" spans="1:42" ht="21.75" customHeight="1" x14ac:dyDescent="0.3">
      <c r="A138" s="48" t="s">
        <v>889</v>
      </c>
      <c r="B138" s="9"/>
      <c r="C138" s="31">
        <v>23</v>
      </c>
      <c r="D138" s="51"/>
      <c r="E138" s="24">
        <v>45093</v>
      </c>
      <c r="F138" s="24">
        <v>45093</v>
      </c>
      <c r="G138" s="3"/>
      <c r="H138" s="4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30">
        <f t="shared" si="8"/>
        <v>0</v>
      </c>
      <c r="AO138" s="31">
        <f t="shared" si="10"/>
        <v>23</v>
      </c>
      <c r="AP138" s="32">
        <f t="shared" si="9"/>
        <v>0</v>
      </c>
    </row>
    <row r="139" spans="1:42" ht="21.75" customHeight="1" x14ac:dyDescent="0.3">
      <c r="A139" s="48" t="s">
        <v>890</v>
      </c>
      <c r="B139" s="9"/>
      <c r="C139" s="31">
        <v>36</v>
      </c>
      <c r="D139" s="51"/>
      <c r="E139" s="24">
        <v>45093</v>
      </c>
      <c r="F139" s="24">
        <v>45093</v>
      </c>
      <c r="G139" s="3"/>
      <c r="H139" s="4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30">
        <f t="shared" si="8"/>
        <v>0</v>
      </c>
      <c r="AO139" s="31">
        <f t="shared" si="10"/>
        <v>36</v>
      </c>
      <c r="AP139" s="32">
        <f t="shared" si="9"/>
        <v>0</v>
      </c>
    </row>
    <row r="140" spans="1:42" ht="21.75" customHeight="1" x14ac:dyDescent="0.3">
      <c r="A140" s="48" t="s">
        <v>891</v>
      </c>
      <c r="B140" s="9"/>
      <c r="C140" s="31">
        <v>25</v>
      </c>
      <c r="D140" s="51"/>
      <c r="E140" s="24">
        <v>45093</v>
      </c>
      <c r="F140" s="24">
        <v>45093</v>
      </c>
      <c r="G140" s="3"/>
      <c r="H140" s="4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30">
        <f t="shared" si="8"/>
        <v>0</v>
      </c>
      <c r="AO140" s="31">
        <f t="shared" si="10"/>
        <v>25</v>
      </c>
      <c r="AP140" s="32">
        <f t="shared" si="9"/>
        <v>0</v>
      </c>
    </row>
    <row r="141" spans="1:42" ht="21.75" customHeight="1" x14ac:dyDescent="0.3">
      <c r="A141" s="48" t="s">
        <v>892</v>
      </c>
      <c r="B141" s="9"/>
      <c r="C141" s="31">
        <v>20</v>
      </c>
      <c r="D141" s="51"/>
      <c r="E141" s="24">
        <v>45093</v>
      </c>
      <c r="F141" s="24">
        <v>45093</v>
      </c>
      <c r="G141" s="3"/>
      <c r="H141" s="4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30">
        <f t="shared" si="8"/>
        <v>0</v>
      </c>
      <c r="AO141" s="31">
        <f t="shared" si="10"/>
        <v>20</v>
      </c>
      <c r="AP141" s="32">
        <f t="shared" si="9"/>
        <v>0</v>
      </c>
    </row>
    <row r="142" spans="1:42" ht="21.75" customHeight="1" x14ac:dyDescent="0.3">
      <c r="A142" s="48" t="s">
        <v>895</v>
      </c>
      <c r="B142" s="9"/>
      <c r="C142" s="31">
        <v>28</v>
      </c>
      <c r="D142" s="51"/>
      <c r="E142" s="24">
        <v>45093</v>
      </c>
      <c r="F142" s="24">
        <v>45093</v>
      </c>
      <c r="G142" s="3"/>
      <c r="H142" s="4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30">
        <f t="shared" si="8"/>
        <v>0</v>
      </c>
      <c r="AO142" s="31">
        <f t="shared" si="10"/>
        <v>28</v>
      </c>
      <c r="AP142" s="32">
        <f t="shared" si="9"/>
        <v>0</v>
      </c>
    </row>
    <row r="143" spans="1:42" ht="21.75" customHeight="1" x14ac:dyDescent="0.3">
      <c r="A143" s="48" t="s">
        <v>893</v>
      </c>
      <c r="B143" s="9"/>
      <c r="C143" s="31">
        <v>23</v>
      </c>
      <c r="D143" s="51"/>
      <c r="E143" s="24">
        <v>45093</v>
      </c>
      <c r="F143" s="24">
        <v>45093</v>
      </c>
      <c r="G143" s="3"/>
      <c r="H143" s="4"/>
      <c r="I143" s="26"/>
      <c r="J143" s="26"/>
      <c r="K143" s="26"/>
      <c r="L143" s="26"/>
      <c r="M143" s="26"/>
      <c r="N143" s="26"/>
      <c r="O143" s="26"/>
      <c r="P143" s="26">
        <v>5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30">
        <f t="shared" si="8"/>
        <v>5</v>
      </c>
      <c r="AO143" s="31">
        <f t="shared" si="10"/>
        <v>18</v>
      </c>
      <c r="AP143" s="32">
        <f t="shared" si="9"/>
        <v>0</v>
      </c>
    </row>
    <row r="144" spans="1:42" ht="21.75" customHeight="1" x14ac:dyDescent="0.3">
      <c r="A144" s="48" t="s">
        <v>894</v>
      </c>
      <c r="B144" s="9"/>
      <c r="C144" s="31">
        <v>40</v>
      </c>
      <c r="D144" s="51"/>
      <c r="E144" s="24">
        <v>45093</v>
      </c>
      <c r="F144" s="24">
        <v>45093</v>
      </c>
      <c r="G144" s="3"/>
      <c r="H144" s="4"/>
      <c r="I144" s="26"/>
      <c r="J144" s="26"/>
      <c r="K144" s="26"/>
      <c r="L144" s="26"/>
      <c r="M144" s="26"/>
      <c r="N144" s="26"/>
      <c r="O144" s="26"/>
      <c r="P144" s="26">
        <v>10</v>
      </c>
      <c r="Q144" s="26"/>
      <c r="R144" s="26"/>
      <c r="S144" s="26"/>
      <c r="T144" s="26">
        <v>2</v>
      </c>
      <c r="U144" s="26"/>
      <c r="V144" s="26"/>
      <c r="W144" s="26"/>
      <c r="X144" s="26"/>
      <c r="Y144" s="26"/>
      <c r="Z144" s="26"/>
      <c r="AA144" s="26">
        <v>10</v>
      </c>
      <c r="AB144" s="26"/>
      <c r="AC144" s="26"/>
      <c r="AD144" s="26"/>
      <c r="AE144" s="26"/>
      <c r="AF144" s="26"/>
      <c r="AG144" s="26"/>
      <c r="AH144" s="26">
        <v>10</v>
      </c>
      <c r="AI144" s="26"/>
      <c r="AJ144" s="26"/>
      <c r="AK144" s="26"/>
      <c r="AL144" s="26"/>
      <c r="AM144" s="26"/>
      <c r="AN144" s="30">
        <f t="shared" si="8"/>
        <v>32</v>
      </c>
      <c r="AO144" s="31">
        <f t="shared" si="10"/>
        <v>8</v>
      </c>
      <c r="AP144" s="32">
        <f t="shared" si="9"/>
        <v>0</v>
      </c>
    </row>
    <row r="145" spans="1:42" ht="21.75" customHeight="1" x14ac:dyDescent="0.3">
      <c r="A145" s="48" t="s">
        <v>741</v>
      </c>
      <c r="B145" s="9">
        <v>16.940000000000001</v>
      </c>
      <c r="C145" s="31">
        <v>58</v>
      </c>
      <c r="D145" s="51" t="s">
        <v>406</v>
      </c>
      <c r="E145" s="24">
        <v>45149</v>
      </c>
      <c r="F145" s="24">
        <v>45149</v>
      </c>
      <c r="G145" s="3"/>
      <c r="H145" s="4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>
        <v>8</v>
      </c>
      <c r="AI145" s="26"/>
      <c r="AJ145" s="26"/>
      <c r="AK145" s="26"/>
      <c r="AL145" s="26"/>
      <c r="AM145" s="26"/>
      <c r="AN145" s="30">
        <f t="shared" si="8"/>
        <v>8</v>
      </c>
      <c r="AO145" s="31">
        <f t="shared" si="10"/>
        <v>50</v>
      </c>
      <c r="AP145" s="32">
        <f t="shared" si="9"/>
        <v>847.00000000000011</v>
      </c>
    </row>
    <row r="146" spans="1:42" ht="21.75" customHeight="1" x14ac:dyDescent="0.3">
      <c r="A146" s="48" t="s">
        <v>888</v>
      </c>
      <c r="B146" s="9"/>
      <c r="C146" s="31">
        <v>227</v>
      </c>
      <c r="D146" s="51"/>
      <c r="E146" s="24"/>
      <c r="F146" s="24"/>
      <c r="G146" s="3"/>
      <c r="H146" s="4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30">
        <f t="shared" si="8"/>
        <v>0</v>
      </c>
      <c r="AO146" s="31">
        <f t="shared" si="10"/>
        <v>227</v>
      </c>
      <c r="AP146" s="32">
        <f t="shared" si="9"/>
        <v>0</v>
      </c>
    </row>
    <row r="147" spans="1:42" ht="21.75" customHeight="1" x14ac:dyDescent="0.3">
      <c r="A147" s="48" t="s">
        <v>201</v>
      </c>
      <c r="B147" s="9">
        <v>13.74</v>
      </c>
      <c r="C147" s="31">
        <v>28</v>
      </c>
      <c r="D147" s="51" t="s">
        <v>742</v>
      </c>
      <c r="E147" s="24">
        <v>45149</v>
      </c>
      <c r="F147" s="24">
        <v>45149</v>
      </c>
      <c r="G147" s="3"/>
      <c r="H147" s="4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30">
        <f t="shared" si="8"/>
        <v>0</v>
      </c>
      <c r="AO147" s="31">
        <f t="shared" si="10"/>
        <v>28</v>
      </c>
      <c r="AP147" s="32">
        <f t="shared" si="9"/>
        <v>384.72</v>
      </c>
    </row>
    <row r="148" spans="1:42" ht="21.75" customHeight="1" x14ac:dyDescent="0.3">
      <c r="A148" s="48" t="s">
        <v>202</v>
      </c>
      <c r="B148" s="9">
        <v>17.27</v>
      </c>
      <c r="C148" s="31">
        <v>54</v>
      </c>
      <c r="D148" s="51" t="s">
        <v>406</v>
      </c>
      <c r="E148" s="24">
        <v>44887</v>
      </c>
      <c r="F148" s="24">
        <v>44887</v>
      </c>
      <c r="G148" s="3"/>
      <c r="H148" s="4">
        <v>10353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30">
        <f t="shared" si="8"/>
        <v>0</v>
      </c>
      <c r="AO148" s="31">
        <f t="shared" si="10"/>
        <v>54</v>
      </c>
      <c r="AP148" s="32">
        <f t="shared" si="9"/>
        <v>932.57999999999993</v>
      </c>
    </row>
    <row r="149" spans="1:42" ht="21.75" customHeight="1" x14ac:dyDescent="0.3">
      <c r="A149" s="48" t="s">
        <v>203</v>
      </c>
      <c r="B149" s="9">
        <v>16.940000000000001</v>
      </c>
      <c r="C149" s="31">
        <v>206</v>
      </c>
      <c r="D149" s="51" t="s">
        <v>406</v>
      </c>
      <c r="E149" s="24">
        <v>45093</v>
      </c>
      <c r="F149" s="24">
        <v>45093</v>
      </c>
      <c r="G149" s="3"/>
      <c r="H149" s="4">
        <v>9867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30">
        <f t="shared" si="8"/>
        <v>0</v>
      </c>
      <c r="AO149" s="31">
        <f t="shared" si="10"/>
        <v>206</v>
      </c>
      <c r="AP149" s="32">
        <f t="shared" si="9"/>
        <v>3489.6400000000003</v>
      </c>
    </row>
    <row r="150" spans="1:42" ht="21.75" customHeight="1" x14ac:dyDescent="0.3">
      <c r="A150" s="48" t="s">
        <v>204</v>
      </c>
      <c r="B150" s="9"/>
      <c r="C150" s="31">
        <v>110</v>
      </c>
      <c r="D150" s="51"/>
      <c r="E150" s="24"/>
      <c r="F150" s="24"/>
      <c r="G150" s="3"/>
      <c r="H150" s="4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30">
        <f t="shared" si="8"/>
        <v>0</v>
      </c>
      <c r="AO150" s="31">
        <f t="shared" si="10"/>
        <v>110</v>
      </c>
      <c r="AP150" s="32">
        <f t="shared" si="9"/>
        <v>0</v>
      </c>
    </row>
    <row r="151" spans="1:42" ht="21.75" customHeight="1" x14ac:dyDescent="0.3">
      <c r="A151" s="48" t="s">
        <v>205</v>
      </c>
      <c r="B151" s="9"/>
      <c r="C151" s="31">
        <v>20</v>
      </c>
      <c r="D151" s="51"/>
      <c r="E151" s="24"/>
      <c r="F151" s="24"/>
      <c r="G151" s="3"/>
      <c r="H151" s="4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30">
        <f t="shared" si="8"/>
        <v>0</v>
      </c>
      <c r="AO151" s="31">
        <f t="shared" si="10"/>
        <v>20</v>
      </c>
      <c r="AP151" s="32">
        <f t="shared" si="9"/>
        <v>0</v>
      </c>
    </row>
    <row r="152" spans="1:42" ht="26.25" customHeight="1" x14ac:dyDescent="0.3">
      <c r="A152" s="48" t="s">
        <v>833</v>
      </c>
      <c r="B152" s="9"/>
      <c r="C152" s="31">
        <v>16</v>
      </c>
      <c r="D152" s="51"/>
      <c r="E152" s="24"/>
      <c r="F152" s="24"/>
      <c r="G152" s="3"/>
      <c r="H152" s="4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30">
        <f t="shared" si="8"/>
        <v>0</v>
      </c>
      <c r="AO152" s="31">
        <f t="shared" si="10"/>
        <v>16</v>
      </c>
      <c r="AP152" s="32">
        <f t="shared" si="9"/>
        <v>0</v>
      </c>
    </row>
    <row r="153" spans="1:42" ht="22.5" customHeight="1" x14ac:dyDescent="0.3">
      <c r="A153" s="48" t="s">
        <v>206</v>
      </c>
      <c r="B153" s="9">
        <v>69</v>
      </c>
      <c r="C153" s="31">
        <v>617</v>
      </c>
      <c r="D153" s="51" t="s">
        <v>946</v>
      </c>
      <c r="E153" s="24" t="s">
        <v>945</v>
      </c>
      <c r="F153" s="24" t="s">
        <v>945</v>
      </c>
      <c r="G153" s="3"/>
      <c r="H153" s="4">
        <v>4335</v>
      </c>
      <c r="I153" s="26"/>
      <c r="J153" s="26"/>
      <c r="K153" s="26"/>
      <c r="L153" s="26"/>
      <c r="M153" s="26"/>
      <c r="N153" s="26"/>
      <c r="O153" s="26"/>
      <c r="P153" s="26">
        <v>100</v>
      </c>
      <c r="Q153" s="26"/>
      <c r="R153" s="26"/>
      <c r="S153" s="26">
        <v>10</v>
      </c>
      <c r="T153" s="26"/>
      <c r="U153" s="26"/>
      <c r="V153" s="26">
        <v>5</v>
      </c>
      <c r="W153" s="26">
        <v>50</v>
      </c>
      <c r="X153" s="26"/>
      <c r="Y153" s="26"/>
      <c r="Z153" s="26">
        <v>7</v>
      </c>
      <c r="AA153" s="26"/>
      <c r="AB153" s="26"/>
      <c r="AC153" s="26">
        <v>7</v>
      </c>
      <c r="AD153" s="26"/>
      <c r="AE153" s="26"/>
      <c r="AF153" s="26"/>
      <c r="AG153" s="26">
        <v>10</v>
      </c>
      <c r="AH153" s="26">
        <v>100</v>
      </c>
      <c r="AI153" s="26">
        <v>20</v>
      </c>
      <c r="AJ153" s="26"/>
      <c r="AK153" s="26"/>
      <c r="AL153" s="26"/>
      <c r="AM153" s="26"/>
      <c r="AN153" s="30">
        <f t="shared" si="8"/>
        <v>309</v>
      </c>
      <c r="AO153" s="31">
        <f t="shared" si="10"/>
        <v>308</v>
      </c>
      <c r="AP153" s="32">
        <f t="shared" si="9"/>
        <v>21252</v>
      </c>
    </row>
    <row r="154" spans="1:42" ht="21.75" customHeight="1" x14ac:dyDescent="0.3">
      <c r="A154" s="48" t="s">
        <v>207</v>
      </c>
      <c r="B154" s="9">
        <v>15.9</v>
      </c>
      <c r="C154" s="31">
        <v>185</v>
      </c>
      <c r="D154" s="51" t="s">
        <v>406</v>
      </c>
      <c r="E154" s="24">
        <v>44944</v>
      </c>
      <c r="F154" s="24">
        <v>44944</v>
      </c>
      <c r="G154" s="3"/>
      <c r="H154" s="4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30">
        <f t="shared" ref="AN154:AN186" si="11">I154+J154+K154+L154+M154+N154+O154+P154+Q154+R154+S154+T154+U154+V154+W154+X154+Y154+Z154+AA154+AB154+AC154+AD154+AE154+AF154+AG154+AH154+AI154+AJ154+AK154+AL154+AM154</f>
        <v>0</v>
      </c>
      <c r="AO154" s="31">
        <f t="shared" ref="AO154:AO186" si="12">C154+G154-AN154</f>
        <v>185</v>
      </c>
      <c r="AP154" s="32">
        <f t="shared" ref="AP154:AP218" si="13">B154*AO154</f>
        <v>2941.5</v>
      </c>
    </row>
    <row r="155" spans="1:42" ht="21.75" customHeight="1" x14ac:dyDescent="0.3">
      <c r="A155" s="48" t="s">
        <v>829</v>
      </c>
      <c r="B155" s="9">
        <v>15.1</v>
      </c>
      <c r="C155" s="31">
        <v>1955</v>
      </c>
      <c r="D155" s="51" t="s">
        <v>595</v>
      </c>
      <c r="E155" s="24">
        <v>45364</v>
      </c>
      <c r="F155" s="24">
        <v>45364</v>
      </c>
      <c r="G155" s="3">
        <v>300</v>
      </c>
      <c r="H155" s="4">
        <v>9009</v>
      </c>
      <c r="I155" s="26">
        <v>10</v>
      </c>
      <c r="J155" s="26"/>
      <c r="K155" s="26"/>
      <c r="L155" s="26">
        <v>40</v>
      </c>
      <c r="M155" s="26">
        <v>20</v>
      </c>
      <c r="N155" s="26">
        <v>20</v>
      </c>
      <c r="O155" s="26"/>
      <c r="P155" s="26">
        <v>40</v>
      </c>
      <c r="Q155" s="26"/>
      <c r="R155" s="26"/>
      <c r="S155" s="26">
        <v>30</v>
      </c>
      <c r="T155" s="26"/>
      <c r="U155" s="26"/>
      <c r="V155" s="26"/>
      <c r="W155" s="26"/>
      <c r="X155" s="26"/>
      <c r="Y155" s="26"/>
      <c r="Z155" s="26">
        <v>30</v>
      </c>
      <c r="AA155" s="26">
        <v>10</v>
      </c>
      <c r="AB155" s="26"/>
      <c r="AC155" s="26"/>
      <c r="AD155" s="26">
        <v>30</v>
      </c>
      <c r="AE155" s="26"/>
      <c r="AF155" s="26"/>
      <c r="AG155" s="26">
        <v>40</v>
      </c>
      <c r="AH155" s="26">
        <v>20</v>
      </c>
      <c r="AI155" s="26">
        <v>10</v>
      </c>
      <c r="AJ155" s="26"/>
      <c r="AK155" s="26"/>
      <c r="AL155" s="26"/>
      <c r="AM155" s="26"/>
      <c r="AN155" s="30">
        <f t="shared" si="11"/>
        <v>300</v>
      </c>
      <c r="AO155" s="31">
        <f t="shared" si="12"/>
        <v>1955</v>
      </c>
      <c r="AP155" s="32">
        <f t="shared" si="13"/>
        <v>29520.5</v>
      </c>
    </row>
    <row r="156" spans="1:42" ht="21.75" customHeight="1" x14ac:dyDescent="0.3">
      <c r="A156" s="48" t="s">
        <v>1015</v>
      </c>
      <c r="B156" s="9">
        <v>20</v>
      </c>
      <c r="C156" s="31"/>
      <c r="D156" s="51" t="s">
        <v>1018</v>
      </c>
      <c r="E156" s="24">
        <v>45370</v>
      </c>
      <c r="F156" s="24">
        <v>45370</v>
      </c>
      <c r="G156" s="3">
        <v>2000</v>
      </c>
      <c r="H156" s="4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>
        <v>48</v>
      </c>
      <c r="AJ156" s="26"/>
      <c r="AK156" s="26"/>
      <c r="AL156" s="26"/>
      <c r="AM156" s="26"/>
      <c r="AN156" s="30">
        <f t="shared" si="11"/>
        <v>48</v>
      </c>
      <c r="AO156" s="31">
        <f t="shared" si="12"/>
        <v>1952</v>
      </c>
      <c r="AP156" s="32">
        <f t="shared" si="13"/>
        <v>39040</v>
      </c>
    </row>
    <row r="157" spans="1:42" ht="21.75" customHeight="1" x14ac:dyDescent="0.3">
      <c r="A157" s="19" t="s">
        <v>395</v>
      </c>
      <c r="B157" s="9">
        <v>14.4</v>
      </c>
      <c r="C157" s="31">
        <v>1095</v>
      </c>
      <c r="D157" s="51" t="s">
        <v>503</v>
      </c>
      <c r="E157" s="24">
        <v>45364</v>
      </c>
      <c r="F157" s="24">
        <v>45364</v>
      </c>
      <c r="G157" s="3">
        <v>200</v>
      </c>
      <c r="H157" s="4">
        <v>10500</v>
      </c>
      <c r="I157" s="26"/>
      <c r="J157" s="26"/>
      <c r="K157" s="26"/>
      <c r="L157" s="26"/>
      <c r="M157" s="26"/>
      <c r="N157" s="26"/>
      <c r="O157" s="26"/>
      <c r="P157" s="26">
        <v>10</v>
      </c>
      <c r="Q157" s="26"/>
      <c r="R157" s="26"/>
      <c r="S157" s="26"/>
      <c r="T157" s="26"/>
      <c r="U157" s="26"/>
      <c r="V157" s="26"/>
      <c r="W157" s="26">
        <v>10</v>
      </c>
      <c r="X157" s="26"/>
      <c r="Y157" s="26"/>
      <c r="Z157" s="26"/>
      <c r="AA157" s="26">
        <v>10</v>
      </c>
      <c r="AB157" s="26"/>
      <c r="AC157" s="26"/>
      <c r="AD157" s="26"/>
      <c r="AE157" s="26"/>
      <c r="AF157" s="26"/>
      <c r="AG157" s="26">
        <v>20</v>
      </c>
      <c r="AH157" s="26"/>
      <c r="AI157" s="26">
        <v>10</v>
      </c>
      <c r="AJ157" s="26"/>
      <c r="AK157" s="26"/>
      <c r="AL157" s="26"/>
      <c r="AM157" s="26"/>
      <c r="AN157" s="30">
        <f t="shared" si="11"/>
        <v>60</v>
      </c>
      <c r="AO157" s="31">
        <f t="shared" si="12"/>
        <v>1235</v>
      </c>
      <c r="AP157" s="32">
        <f t="shared" si="13"/>
        <v>17784</v>
      </c>
    </row>
    <row r="158" spans="1:42" ht="21.75" customHeight="1" x14ac:dyDescent="0.3">
      <c r="A158" s="48" t="s">
        <v>36</v>
      </c>
      <c r="B158" s="9">
        <v>72</v>
      </c>
      <c r="C158" s="31">
        <v>1250</v>
      </c>
      <c r="D158" s="51" t="s">
        <v>618</v>
      </c>
      <c r="E158" s="24">
        <v>45364</v>
      </c>
      <c r="F158" s="24">
        <v>45364</v>
      </c>
      <c r="G158" s="3">
        <v>500</v>
      </c>
      <c r="H158" s="4">
        <v>233</v>
      </c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>
        <v>100</v>
      </c>
      <c r="W158" s="26"/>
      <c r="X158" s="26"/>
      <c r="Y158" s="26"/>
      <c r="Z158" s="26">
        <v>100</v>
      </c>
      <c r="AA158" s="26"/>
      <c r="AB158" s="26"/>
      <c r="AC158" s="26"/>
      <c r="AD158" s="26"/>
      <c r="AE158" s="26"/>
      <c r="AF158" s="26"/>
      <c r="AG158" s="26">
        <v>100</v>
      </c>
      <c r="AH158" s="26"/>
      <c r="AI158" s="26"/>
      <c r="AJ158" s="26"/>
      <c r="AK158" s="26"/>
      <c r="AL158" s="26"/>
      <c r="AM158" s="26"/>
      <c r="AN158" s="30">
        <f t="shared" si="11"/>
        <v>300</v>
      </c>
      <c r="AO158" s="31">
        <f t="shared" si="12"/>
        <v>1450</v>
      </c>
      <c r="AP158" s="32">
        <f t="shared" si="13"/>
        <v>104400</v>
      </c>
    </row>
    <row r="159" spans="1:42" ht="21.75" customHeight="1" x14ac:dyDescent="0.3">
      <c r="A159" s="48" t="s">
        <v>37</v>
      </c>
      <c r="B159" s="9">
        <v>0.77</v>
      </c>
      <c r="C159" s="31">
        <v>700</v>
      </c>
      <c r="D159" s="51" t="s">
        <v>546</v>
      </c>
      <c r="E159" s="24">
        <v>45364</v>
      </c>
      <c r="F159" s="24">
        <v>45364</v>
      </c>
      <c r="G159" s="3">
        <v>500</v>
      </c>
      <c r="H159" s="4">
        <v>1433</v>
      </c>
      <c r="I159" s="26"/>
      <c r="J159" s="26"/>
      <c r="K159" s="26"/>
      <c r="L159" s="26"/>
      <c r="M159" s="26"/>
      <c r="N159" s="26"/>
      <c r="O159" s="26">
        <v>100</v>
      </c>
      <c r="P159" s="26"/>
      <c r="Q159" s="26"/>
      <c r="R159" s="26"/>
      <c r="S159" s="26">
        <v>100</v>
      </c>
      <c r="T159" s="26"/>
      <c r="U159" s="26"/>
      <c r="V159" s="26">
        <v>100</v>
      </c>
      <c r="W159" s="26"/>
      <c r="X159" s="26"/>
      <c r="Y159" s="26"/>
      <c r="Z159" s="26">
        <v>100</v>
      </c>
      <c r="AA159" s="26"/>
      <c r="AB159" s="26"/>
      <c r="AC159" s="26"/>
      <c r="AD159" s="26"/>
      <c r="AE159" s="26"/>
      <c r="AF159" s="26"/>
      <c r="AG159" s="26">
        <v>200</v>
      </c>
      <c r="AH159" s="26"/>
      <c r="AI159" s="26"/>
      <c r="AJ159" s="26"/>
      <c r="AK159" s="26"/>
      <c r="AL159" s="26"/>
      <c r="AM159" s="26"/>
      <c r="AN159" s="30">
        <f t="shared" si="11"/>
        <v>600</v>
      </c>
      <c r="AO159" s="31">
        <f t="shared" si="12"/>
        <v>600</v>
      </c>
      <c r="AP159" s="32">
        <f t="shared" si="13"/>
        <v>462</v>
      </c>
    </row>
    <row r="160" spans="1:42" ht="21.75" customHeight="1" x14ac:dyDescent="0.3">
      <c r="A160" s="20" t="s">
        <v>39</v>
      </c>
      <c r="B160" s="9">
        <v>1.44</v>
      </c>
      <c r="C160" s="31">
        <v>0</v>
      </c>
      <c r="D160" s="51"/>
      <c r="E160" s="24"/>
      <c r="F160" s="24"/>
      <c r="G160" s="3"/>
      <c r="H160" s="4">
        <v>2320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30">
        <f t="shared" si="11"/>
        <v>0</v>
      </c>
      <c r="AO160" s="31">
        <f t="shared" si="12"/>
        <v>0</v>
      </c>
      <c r="AP160" s="32">
        <f t="shared" si="13"/>
        <v>0</v>
      </c>
    </row>
    <row r="161" spans="1:42" ht="21.75" customHeight="1" x14ac:dyDescent="0.3">
      <c r="A161" s="20" t="s">
        <v>38</v>
      </c>
      <c r="B161" s="9">
        <v>3.12</v>
      </c>
      <c r="C161" s="31">
        <v>0</v>
      </c>
      <c r="D161" s="51" t="s">
        <v>406</v>
      </c>
      <c r="E161" s="24">
        <v>44757</v>
      </c>
      <c r="F161" s="24">
        <v>44757</v>
      </c>
      <c r="G161" s="3"/>
      <c r="H161" s="4">
        <v>2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30">
        <f t="shared" si="11"/>
        <v>0</v>
      </c>
      <c r="AO161" s="31">
        <f t="shared" si="12"/>
        <v>0</v>
      </c>
      <c r="AP161" s="32">
        <f t="shared" si="13"/>
        <v>0</v>
      </c>
    </row>
    <row r="162" spans="1:42" ht="21.75" customHeight="1" x14ac:dyDescent="0.3">
      <c r="A162" s="48" t="s">
        <v>208</v>
      </c>
      <c r="B162" s="9">
        <v>588</v>
      </c>
      <c r="C162" s="31">
        <v>180</v>
      </c>
      <c r="D162" s="51" t="s">
        <v>406</v>
      </c>
      <c r="E162" s="24">
        <v>45309</v>
      </c>
      <c r="F162" s="24">
        <v>45309</v>
      </c>
      <c r="G162" s="3"/>
      <c r="H162" s="4">
        <v>11099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30">
        <f t="shared" si="11"/>
        <v>0</v>
      </c>
      <c r="AO162" s="31">
        <f t="shared" si="12"/>
        <v>180</v>
      </c>
      <c r="AP162" s="32">
        <f t="shared" si="13"/>
        <v>105840</v>
      </c>
    </row>
    <row r="163" spans="1:42" ht="21.75" customHeight="1" x14ac:dyDescent="0.3">
      <c r="A163" s="48" t="s">
        <v>40</v>
      </c>
      <c r="B163" s="9">
        <v>0.96</v>
      </c>
      <c r="C163" s="31">
        <v>1800</v>
      </c>
      <c r="D163" s="51" t="s">
        <v>406</v>
      </c>
      <c r="E163" s="24">
        <v>44848</v>
      </c>
      <c r="F163" s="24">
        <v>44848</v>
      </c>
      <c r="G163" s="3"/>
      <c r="H163" s="4">
        <v>9032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30">
        <f t="shared" si="11"/>
        <v>0</v>
      </c>
      <c r="AO163" s="31">
        <f t="shared" si="12"/>
        <v>1800</v>
      </c>
      <c r="AP163" s="32">
        <f t="shared" si="13"/>
        <v>1728</v>
      </c>
    </row>
    <row r="164" spans="1:42" ht="21.75" customHeight="1" x14ac:dyDescent="0.3">
      <c r="A164" s="48" t="s">
        <v>41</v>
      </c>
      <c r="B164" s="9">
        <v>1.92</v>
      </c>
      <c r="C164" s="31">
        <v>2200</v>
      </c>
      <c r="D164" s="51" t="s">
        <v>406</v>
      </c>
      <c r="E164" s="24">
        <v>44848</v>
      </c>
      <c r="F164" s="24">
        <v>44848</v>
      </c>
      <c r="G164" s="3"/>
      <c r="H164" s="4">
        <v>9033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30">
        <f t="shared" si="11"/>
        <v>0</v>
      </c>
      <c r="AO164" s="31">
        <f t="shared" si="12"/>
        <v>2200</v>
      </c>
      <c r="AP164" s="32">
        <f t="shared" si="13"/>
        <v>4224</v>
      </c>
    </row>
    <row r="165" spans="1:42" ht="21.75" customHeight="1" x14ac:dyDescent="0.3">
      <c r="A165" s="20" t="s">
        <v>42</v>
      </c>
      <c r="B165" s="9">
        <v>0.72</v>
      </c>
      <c r="C165" s="31">
        <v>0</v>
      </c>
      <c r="D165" s="51" t="s">
        <v>406</v>
      </c>
      <c r="E165" s="24">
        <v>44757</v>
      </c>
      <c r="F165" s="24">
        <v>44757</v>
      </c>
      <c r="G165" s="3"/>
      <c r="H165" s="4">
        <v>244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30">
        <f t="shared" si="11"/>
        <v>0</v>
      </c>
      <c r="AO165" s="31">
        <f t="shared" si="12"/>
        <v>0</v>
      </c>
      <c r="AP165" s="32">
        <f t="shared" si="13"/>
        <v>0</v>
      </c>
    </row>
    <row r="166" spans="1:42" ht="21.75" customHeight="1" x14ac:dyDescent="0.3">
      <c r="A166" s="48" t="s">
        <v>43</v>
      </c>
      <c r="B166" s="9">
        <v>0.84</v>
      </c>
      <c r="C166" s="31">
        <v>0</v>
      </c>
      <c r="D166" s="51" t="s">
        <v>406</v>
      </c>
      <c r="E166" s="24">
        <v>45251</v>
      </c>
      <c r="F166" s="24">
        <v>45251</v>
      </c>
      <c r="G166" s="3"/>
      <c r="H166" s="4">
        <v>9031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30">
        <f t="shared" si="11"/>
        <v>0</v>
      </c>
      <c r="AO166" s="31">
        <f t="shared" si="12"/>
        <v>0</v>
      </c>
      <c r="AP166" s="32">
        <f t="shared" si="13"/>
        <v>0</v>
      </c>
    </row>
    <row r="167" spans="1:42" ht="21.75" customHeight="1" x14ac:dyDescent="0.3">
      <c r="A167" s="20" t="s">
        <v>209</v>
      </c>
      <c r="B167" s="9"/>
      <c r="C167" s="31">
        <v>0</v>
      </c>
      <c r="D167" s="51"/>
      <c r="E167" s="24"/>
      <c r="F167" s="24"/>
      <c r="G167" s="3"/>
      <c r="H167" s="4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30">
        <f t="shared" si="11"/>
        <v>0</v>
      </c>
      <c r="AO167" s="31">
        <f t="shared" si="12"/>
        <v>0</v>
      </c>
      <c r="AP167" s="32">
        <f t="shared" si="13"/>
        <v>0</v>
      </c>
    </row>
    <row r="168" spans="1:42" ht="21.75" customHeight="1" x14ac:dyDescent="0.3">
      <c r="A168" s="20" t="s">
        <v>44</v>
      </c>
      <c r="B168" s="9"/>
      <c r="C168" s="60">
        <v>0</v>
      </c>
      <c r="D168" s="51"/>
      <c r="E168" s="24"/>
      <c r="F168" s="24"/>
      <c r="G168" s="3"/>
      <c r="H168" s="4">
        <v>7507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30">
        <f t="shared" si="11"/>
        <v>0</v>
      </c>
      <c r="AO168" s="60">
        <f t="shared" si="12"/>
        <v>0</v>
      </c>
      <c r="AP168" s="32">
        <f t="shared" si="13"/>
        <v>0</v>
      </c>
    </row>
    <row r="169" spans="1:42" ht="26.25" customHeight="1" x14ac:dyDescent="0.3">
      <c r="A169" s="20" t="s">
        <v>440</v>
      </c>
      <c r="B169" s="9">
        <v>38</v>
      </c>
      <c r="C169" s="31">
        <v>0</v>
      </c>
      <c r="D169" s="51" t="s">
        <v>439</v>
      </c>
      <c r="E169" s="24">
        <v>44718</v>
      </c>
      <c r="F169" s="24">
        <v>44718</v>
      </c>
      <c r="G169" s="3"/>
      <c r="H169" s="4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30">
        <f t="shared" si="11"/>
        <v>0</v>
      </c>
      <c r="AO169" s="31">
        <f t="shared" si="12"/>
        <v>0</v>
      </c>
      <c r="AP169" s="32">
        <f t="shared" si="13"/>
        <v>0</v>
      </c>
    </row>
    <row r="170" spans="1:42" ht="21.75" customHeight="1" x14ac:dyDescent="0.3">
      <c r="A170" s="48" t="s">
        <v>210</v>
      </c>
      <c r="B170" s="9">
        <v>10.36</v>
      </c>
      <c r="C170" s="31">
        <v>454</v>
      </c>
      <c r="D170" s="51" t="s">
        <v>602</v>
      </c>
      <c r="E170" s="24">
        <v>45124</v>
      </c>
      <c r="F170" s="24">
        <v>45124</v>
      </c>
      <c r="G170" s="3"/>
      <c r="H170" s="4">
        <v>2223</v>
      </c>
      <c r="I170" s="26"/>
      <c r="J170" s="26"/>
      <c r="K170" s="26"/>
      <c r="L170" s="26">
        <v>50</v>
      </c>
      <c r="M170" s="26"/>
      <c r="N170" s="26"/>
      <c r="O170" s="26">
        <v>50</v>
      </c>
      <c r="P170" s="26">
        <v>50</v>
      </c>
      <c r="Q170" s="26"/>
      <c r="R170" s="26"/>
      <c r="S170" s="26">
        <v>100</v>
      </c>
      <c r="T170" s="26">
        <v>20</v>
      </c>
      <c r="U170" s="26"/>
      <c r="V170" s="26">
        <v>50</v>
      </c>
      <c r="W170" s="26"/>
      <c r="X170" s="26"/>
      <c r="Y170" s="26"/>
      <c r="Z170" s="26"/>
      <c r="AA170" s="26"/>
      <c r="AB170" s="26"/>
      <c r="AC170" s="26">
        <v>50</v>
      </c>
      <c r="AD170" s="26">
        <v>70</v>
      </c>
      <c r="AE170" s="26"/>
      <c r="AF170" s="26">
        <v>50</v>
      </c>
      <c r="AG170" s="26">
        <v>50</v>
      </c>
      <c r="AH170" s="26">
        <v>20</v>
      </c>
      <c r="AI170" s="26">
        <v>50</v>
      </c>
      <c r="AJ170" s="26"/>
      <c r="AK170" s="26"/>
      <c r="AL170" s="26"/>
      <c r="AM170" s="26"/>
      <c r="AN170" s="30">
        <f t="shared" si="11"/>
        <v>610</v>
      </c>
      <c r="AO170" s="31">
        <f t="shared" si="12"/>
        <v>-156</v>
      </c>
      <c r="AP170" s="32">
        <f t="shared" si="13"/>
        <v>-1616.1599999999999</v>
      </c>
    </row>
    <row r="171" spans="1:42" ht="21.75" customHeight="1" x14ac:dyDescent="0.3">
      <c r="A171" s="48" t="s">
        <v>211</v>
      </c>
      <c r="B171" s="9">
        <v>35.1</v>
      </c>
      <c r="C171" s="31">
        <v>7875</v>
      </c>
      <c r="D171" s="51" t="s">
        <v>743</v>
      </c>
      <c r="E171" s="24" t="s">
        <v>931</v>
      </c>
      <c r="F171" s="24" t="s">
        <v>931</v>
      </c>
      <c r="G171" s="3"/>
      <c r="H171" s="4">
        <v>2224</v>
      </c>
      <c r="I171" s="26">
        <v>220</v>
      </c>
      <c r="J171" s="26"/>
      <c r="K171" s="26"/>
      <c r="L171" s="26"/>
      <c r="M171" s="26"/>
      <c r="N171" s="26"/>
      <c r="O171" s="26">
        <v>100</v>
      </c>
      <c r="P171" s="26">
        <v>250</v>
      </c>
      <c r="Q171" s="26"/>
      <c r="R171" s="26"/>
      <c r="S171" s="26">
        <v>300</v>
      </c>
      <c r="T171" s="26"/>
      <c r="U171" s="26"/>
      <c r="V171" s="26">
        <v>150</v>
      </c>
      <c r="W171" s="26">
        <v>200</v>
      </c>
      <c r="X171" s="26"/>
      <c r="Y171" s="26"/>
      <c r="Z171" s="26"/>
      <c r="AA171" s="26">
        <v>25</v>
      </c>
      <c r="AB171" s="26"/>
      <c r="AC171" s="26">
        <v>150</v>
      </c>
      <c r="AD171" s="26">
        <v>200</v>
      </c>
      <c r="AE171" s="26"/>
      <c r="AF171" s="26">
        <v>300</v>
      </c>
      <c r="AG171" s="26">
        <v>200</v>
      </c>
      <c r="AH171" s="26">
        <v>75</v>
      </c>
      <c r="AI171" s="26">
        <v>250</v>
      </c>
      <c r="AJ171" s="26"/>
      <c r="AK171" s="26"/>
      <c r="AL171" s="26"/>
      <c r="AM171" s="26"/>
      <c r="AN171" s="30">
        <f t="shared" si="11"/>
        <v>2420</v>
      </c>
      <c r="AO171" s="31">
        <f t="shared" si="12"/>
        <v>5455</v>
      </c>
      <c r="AP171" s="32">
        <f t="shared" si="13"/>
        <v>191470.5</v>
      </c>
    </row>
    <row r="172" spans="1:42" ht="21.75" customHeight="1" x14ac:dyDescent="0.3">
      <c r="A172" s="48" t="s">
        <v>212</v>
      </c>
      <c r="B172" s="9">
        <v>35.4</v>
      </c>
      <c r="C172" s="31">
        <v>5426</v>
      </c>
      <c r="D172" s="51" t="s">
        <v>864</v>
      </c>
      <c r="E172" s="24" t="s">
        <v>1009</v>
      </c>
      <c r="F172" s="24" t="s">
        <v>1009</v>
      </c>
      <c r="G172" s="3">
        <v>2300</v>
      </c>
      <c r="H172" s="4">
        <v>2225</v>
      </c>
      <c r="I172" s="26">
        <v>100</v>
      </c>
      <c r="J172" s="26"/>
      <c r="K172" s="26"/>
      <c r="L172" s="26"/>
      <c r="M172" s="26">
        <v>100</v>
      </c>
      <c r="N172" s="26"/>
      <c r="O172" s="26"/>
      <c r="P172" s="26">
        <v>100</v>
      </c>
      <c r="Q172" s="26"/>
      <c r="R172" s="26"/>
      <c r="S172" s="26">
        <v>100</v>
      </c>
      <c r="T172" s="26"/>
      <c r="U172" s="26"/>
      <c r="V172" s="26"/>
      <c r="W172" s="26">
        <v>100</v>
      </c>
      <c r="X172" s="26"/>
      <c r="Y172" s="26"/>
      <c r="Z172" s="26"/>
      <c r="AA172" s="26">
        <v>275</v>
      </c>
      <c r="AB172" s="26"/>
      <c r="AC172" s="26"/>
      <c r="AD172" s="26">
        <v>100</v>
      </c>
      <c r="AE172" s="26"/>
      <c r="AF172" s="26"/>
      <c r="AG172" s="26">
        <v>300</v>
      </c>
      <c r="AH172" s="26"/>
      <c r="AI172" s="26">
        <v>250</v>
      </c>
      <c r="AJ172" s="26"/>
      <c r="AK172" s="26"/>
      <c r="AL172" s="26"/>
      <c r="AM172" s="26"/>
      <c r="AN172" s="30">
        <f t="shared" si="11"/>
        <v>1425</v>
      </c>
      <c r="AO172" s="31">
        <f t="shared" si="12"/>
        <v>6301</v>
      </c>
      <c r="AP172" s="32">
        <f t="shared" si="13"/>
        <v>223055.4</v>
      </c>
    </row>
    <row r="173" spans="1:42" ht="21.75" customHeight="1" x14ac:dyDescent="0.3">
      <c r="A173" s="19" t="s">
        <v>213</v>
      </c>
      <c r="B173" s="9">
        <v>10.220000000000001</v>
      </c>
      <c r="C173" s="31">
        <v>5400</v>
      </c>
      <c r="D173" s="51" t="s">
        <v>505</v>
      </c>
      <c r="E173" s="24">
        <v>45149</v>
      </c>
      <c r="F173" s="24">
        <v>45149</v>
      </c>
      <c r="G173" s="3"/>
      <c r="H173" s="4">
        <v>2226</v>
      </c>
      <c r="I173" s="26"/>
      <c r="J173" s="26"/>
      <c r="K173" s="26"/>
      <c r="L173" s="26"/>
      <c r="M173" s="26"/>
      <c r="N173" s="26"/>
      <c r="O173" s="26"/>
      <c r="P173" s="26">
        <v>20</v>
      </c>
      <c r="Q173" s="26"/>
      <c r="R173" s="26"/>
      <c r="S173" s="26">
        <v>100</v>
      </c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>
        <v>100</v>
      </c>
      <c r="AE173" s="26"/>
      <c r="AF173" s="26"/>
      <c r="AG173" s="26">
        <v>100</v>
      </c>
      <c r="AH173" s="26"/>
      <c r="AI173" s="26"/>
      <c r="AJ173" s="26"/>
      <c r="AK173" s="26"/>
      <c r="AL173" s="26"/>
      <c r="AM173" s="26"/>
      <c r="AN173" s="30">
        <f t="shared" si="11"/>
        <v>320</v>
      </c>
      <c r="AO173" s="31">
        <f t="shared" si="12"/>
        <v>5080</v>
      </c>
      <c r="AP173" s="32">
        <f t="shared" si="13"/>
        <v>51917.600000000006</v>
      </c>
    </row>
    <row r="174" spans="1:42" ht="21.75" customHeight="1" x14ac:dyDescent="0.3">
      <c r="A174" s="48" t="s">
        <v>950</v>
      </c>
      <c r="B174" s="9">
        <v>80</v>
      </c>
      <c r="C174" s="31"/>
      <c r="D174" s="51" t="s">
        <v>953</v>
      </c>
      <c r="E174" s="24"/>
      <c r="F174" s="24"/>
      <c r="G174" s="3"/>
      <c r="H174" s="4"/>
      <c r="I174" s="26"/>
      <c r="J174" s="26"/>
      <c r="K174" s="26"/>
      <c r="L174" s="26"/>
      <c r="M174" s="26">
        <v>25</v>
      </c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30">
        <f t="shared" si="11"/>
        <v>25</v>
      </c>
      <c r="AO174" s="31">
        <f t="shared" si="12"/>
        <v>-25</v>
      </c>
      <c r="AP174" s="32">
        <f t="shared" si="13"/>
        <v>-2000</v>
      </c>
    </row>
    <row r="175" spans="1:42" ht="21.75" customHeight="1" x14ac:dyDescent="0.3">
      <c r="A175" s="48" t="s">
        <v>951</v>
      </c>
      <c r="B175" s="9">
        <v>59</v>
      </c>
      <c r="C175" s="31"/>
      <c r="D175" s="51" t="s">
        <v>953</v>
      </c>
      <c r="E175" s="24">
        <v>45323</v>
      </c>
      <c r="F175" s="24">
        <v>45323</v>
      </c>
      <c r="G175" s="3"/>
      <c r="H175" s="4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30">
        <f t="shared" si="11"/>
        <v>0</v>
      </c>
      <c r="AO175" s="31">
        <f t="shared" si="12"/>
        <v>0</v>
      </c>
      <c r="AP175" s="32">
        <f t="shared" si="13"/>
        <v>0</v>
      </c>
    </row>
    <row r="176" spans="1:42" ht="21.75" customHeight="1" x14ac:dyDescent="0.3">
      <c r="A176" s="19" t="s">
        <v>952</v>
      </c>
      <c r="B176" s="9">
        <v>59</v>
      </c>
      <c r="C176" s="31"/>
      <c r="D176" s="51" t="s">
        <v>953</v>
      </c>
      <c r="E176" s="24"/>
      <c r="F176" s="24"/>
      <c r="G176" s="3"/>
      <c r="H176" s="4"/>
      <c r="I176" s="26"/>
      <c r="J176" s="26"/>
      <c r="K176" s="26"/>
      <c r="L176" s="26">
        <v>50</v>
      </c>
      <c r="M176" s="26"/>
      <c r="N176" s="26"/>
      <c r="O176" s="26"/>
      <c r="P176" s="26">
        <v>100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30">
        <f t="shared" si="11"/>
        <v>150</v>
      </c>
      <c r="AO176" s="31">
        <f t="shared" si="12"/>
        <v>-150</v>
      </c>
      <c r="AP176" s="32">
        <f t="shared" si="13"/>
        <v>-8850</v>
      </c>
    </row>
    <row r="177" spans="1:42" ht="21.75" customHeight="1" x14ac:dyDescent="0.3">
      <c r="A177" s="20" t="s">
        <v>214</v>
      </c>
      <c r="B177" s="9"/>
      <c r="C177" s="31">
        <v>0</v>
      </c>
      <c r="D177" s="51"/>
      <c r="E177" s="24"/>
      <c r="F177" s="24"/>
      <c r="G177" s="3"/>
      <c r="H177" s="4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30">
        <f t="shared" si="11"/>
        <v>0</v>
      </c>
      <c r="AO177" s="31">
        <f t="shared" si="12"/>
        <v>0</v>
      </c>
      <c r="AP177" s="32">
        <f t="shared" si="13"/>
        <v>0</v>
      </c>
    </row>
    <row r="178" spans="1:42" ht="21.75" customHeight="1" x14ac:dyDescent="0.3">
      <c r="A178" s="48" t="s">
        <v>447</v>
      </c>
      <c r="B178" s="9">
        <v>2280</v>
      </c>
      <c r="C178" s="31">
        <v>3</v>
      </c>
      <c r="D178" s="51" t="s">
        <v>954</v>
      </c>
      <c r="E178" s="24" t="s">
        <v>955</v>
      </c>
      <c r="F178" s="24" t="s">
        <v>955</v>
      </c>
      <c r="G178" s="3"/>
      <c r="H178" s="4"/>
      <c r="I178" s="26"/>
      <c r="J178" s="26"/>
      <c r="K178" s="26"/>
      <c r="L178" s="26"/>
      <c r="M178" s="26">
        <v>1</v>
      </c>
      <c r="N178" s="26"/>
      <c r="O178" s="26"/>
      <c r="P178" s="26"/>
      <c r="Q178" s="26"/>
      <c r="R178" s="26"/>
      <c r="S178" s="26">
        <v>11</v>
      </c>
      <c r="T178" s="26"/>
      <c r="U178" s="26"/>
      <c r="V178" s="26"/>
      <c r="W178" s="26">
        <v>2</v>
      </c>
      <c r="X178" s="26"/>
      <c r="Y178" s="26"/>
      <c r="Z178" s="26"/>
      <c r="AA178" s="26">
        <v>1</v>
      </c>
      <c r="AB178" s="26"/>
      <c r="AC178" s="26">
        <v>4</v>
      </c>
      <c r="AD178" s="26"/>
      <c r="AE178" s="26"/>
      <c r="AF178" s="26"/>
      <c r="AG178" s="26"/>
      <c r="AH178" s="26"/>
      <c r="AI178" s="26">
        <v>3</v>
      </c>
      <c r="AJ178" s="26"/>
      <c r="AK178" s="26"/>
      <c r="AL178" s="26"/>
      <c r="AM178" s="26"/>
      <c r="AN178" s="30">
        <f t="shared" si="11"/>
        <v>22</v>
      </c>
      <c r="AO178" s="31">
        <f t="shared" si="12"/>
        <v>-19</v>
      </c>
      <c r="AP178" s="32">
        <f t="shared" si="13"/>
        <v>-43320</v>
      </c>
    </row>
    <row r="179" spans="1:42" ht="21.75" customHeight="1" x14ac:dyDescent="0.3">
      <c r="A179" s="48" t="s">
        <v>622</v>
      </c>
      <c r="B179" s="9">
        <v>15.91</v>
      </c>
      <c r="C179" s="31">
        <v>406</v>
      </c>
      <c r="D179" s="51" t="s">
        <v>835</v>
      </c>
      <c r="E179" s="24">
        <v>44747</v>
      </c>
      <c r="F179" s="24">
        <v>44747</v>
      </c>
      <c r="G179" s="3"/>
      <c r="H179" s="4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>
        <v>10</v>
      </c>
      <c r="X179" s="26"/>
      <c r="Y179" s="26"/>
      <c r="Z179" s="26"/>
      <c r="AA179" s="26"/>
      <c r="AB179" s="26"/>
      <c r="AC179" s="26"/>
      <c r="AD179" s="26"/>
      <c r="AE179" s="26"/>
      <c r="AF179" s="26"/>
      <c r="AG179" s="26">
        <v>10</v>
      </c>
      <c r="AH179" s="26">
        <v>1</v>
      </c>
      <c r="AI179" s="26"/>
      <c r="AJ179" s="26"/>
      <c r="AK179" s="26"/>
      <c r="AL179" s="26"/>
      <c r="AM179" s="26"/>
      <c r="AN179" s="30">
        <f t="shared" si="11"/>
        <v>21</v>
      </c>
      <c r="AO179" s="31">
        <f t="shared" si="12"/>
        <v>385</v>
      </c>
      <c r="AP179" s="32">
        <f t="shared" si="13"/>
        <v>6125.35</v>
      </c>
    </row>
    <row r="180" spans="1:42" ht="21.75" customHeight="1" x14ac:dyDescent="0.3">
      <c r="A180" s="48" t="s">
        <v>623</v>
      </c>
      <c r="B180" s="9">
        <v>8.69</v>
      </c>
      <c r="C180" s="31">
        <v>121</v>
      </c>
      <c r="D180" s="51" t="s">
        <v>494</v>
      </c>
      <c r="E180" s="24">
        <v>44820</v>
      </c>
      <c r="F180" s="24">
        <v>44820</v>
      </c>
      <c r="G180" s="3"/>
      <c r="H180" s="4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30">
        <f t="shared" si="11"/>
        <v>0</v>
      </c>
      <c r="AO180" s="31">
        <f t="shared" si="12"/>
        <v>121</v>
      </c>
      <c r="AP180" s="32">
        <f t="shared" si="13"/>
        <v>1051.49</v>
      </c>
    </row>
    <row r="181" spans="1:42" ht="21.75" customHeight="1" x14ac:dyDescent="0.3">
      <c r="A181" s="48" t="s">
        <v>624</v>
      </c>
      <c r="B181" s="9"/>
      <c r="C181" s="31">
        <v>100</v>
      </c>
      <c r="D181" s="51"/>
      <c r="E181" s="24"/>
      <c r="F181" s="24"/>
      <c r="G181" s="3"/>
      <c r="H181" s="4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30">
        <f t="shared" si="11"/>
        <v>0</v>
      </c>
      <c r="AO181" s="31">
        <f t="shared" si="12"/>
        <v>100</v>
      </c>
      <c r="AP181" s="32">
        <f t="shared" si="13"/>
        <v>0</v>
      </c>
    </row>
    <row r="182" spans="1:42" ht="21.75" customHeight="1" x14ac:dyDescent="0.3">
      <c r="A182" s="48" t="s">
        <v>834</v>
      </c>
      <c r="B182" s="9"/>
      <c r="C182" s="31">
        <v>17</v>
      </c>
      <c r="D182" s="51"/>
      <c r="E182" s="24"/>
      <c r="F182" s="24"/>
      <c r="G182" s="3"/>
      <c r="H182" s="4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30">
        <f t="shared" si="11"/>
        <v>0</v>
      </c>
      <c r="AO182" s="31">
        <f t="shared" si="12"/>
        <v>17</v>
      </c>
      <c r="AP182" s="32">
        <f t="shared" si="13"/>
        <v>0</v>
      </c>
    </row>
    <row r="183" spans="1:42" ht="18" customHeight="1" x14ac:dyDescent="0.3">
      <c r="A183" s="48" t="s">
        <v>215</v>
      </c>
      <c r="B183" s="9"/>
      <c r="C183" s="31">
        <v>154</v>
      </c>
      <c r="D183" s="51"/>
      <c r="E183" s="24"/>
      <c r="F183" s="24"/>
      <c r="G183" s="3"/>
      <c r="H183" s="4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30">
        <f t="shared" si="11"/>
        <v>0</v>
      </c>
      <c r="AO183" s="31">
        <f t="shared" si="12"/>
        <v>154</v>
      </c>
      <c r="AP183" s="32">
        <f t="shared" si="13"/>
        <v>0</v>
      </c>
    </row>
    <row r="184" spans="1:42" ht="21.75" customHeight="1" x14ac:dyDescent="0.3">
      <c r="A184" s="48" t="s">
        <v>216</v>
      </c>
      <c r="B184" s="9"/>
      <c r="C184" s="31">
        <v>331</v>
      </c>
      <c r="D184" s="51"/>
      <c r="E184" s="24"/>
      <c r="F184" s="24"/>
      <c r="G184" s="3"/>
      <c r="H184" s="4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30">
        <f t="shared" si="11"/>
        <v>0</v>
      </c>
      <c r="AO184" s="31">
        <f t="shared" si="12"/>
        <v>331</v>
      </c>
      <c r="AP184" s="32">
        <f t="shared" si="13"/>
        <v>0</v>
      </c>
    </row>
    <row r="185" spans="1:42" ht="21.75" customHeight="1" x14ac:dyDescent="0.3">
      <c r="A185" s="48" t="s">
        <v>583</v>
      </c>
      <c r="B185" s="9"/>
      <c r="C185" s="31">
        <v>11</v>
      </c>
      <c r="D185" s="51" t="s">
        <v>476</v>
      </c>
      <c r="E185" s="24">
        <v>44903</v>
      </c>
      <c r="F185" s="24">
        <v>44903</v>
      </c>
      <c r="G185" s="3"/>
      <c r="H185" s="4" t="s">
        <v>584</v>
      </c>
      <c r="I185" s="26">
        <v>2</v>
      </c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30">
        <f t="shared" si="11"/>
        <v>2</v>
      </c>
      <c r="AO185" s="31">
        <f t="shared" si="12"/>
        <v>9</v>
      </c>
      <c r="AP185" s="32">
        <f t="shared" si="13"/>
        <v>0</v>
      </c>
    </row>
    <row r="186" spans="1:42" ht="21.75" customHeight="1" x14ac:dyDescent="0.3">
      <c r="A186" s="48" t="s">
        <v>553</v>
      </c>
      <c r="B186" s="9">
        <v>2700</v>
      </c>
      <c r="C186" s="31">
        <v>125</v>
      </c>
      <c r="D186" s="51" t="s">
        <v>929</v>
      </c>
      <c r="E186" s="24" t="s">
        <v>930</v>
      </c>
      <c r="F186" s="24" t="s">
        <v>930</v>
      </c>
      <c r="G186" s="3"/>
      <c r="H186" s="4">
        <v>9281</v>
      </c>
      <c r="I186" s="26"/>
      <c r="J186" s="26"/>
      <c r="K186" s="26"/>
      <c r="L186" s="26">
        <v>10</v>
      </c>
      <c r="M186" s="26">
        <v>2</v>
      </c>
      <c r="N186" s="26"/>
      <c r="O186" s="26"/>
      <c r="P186" s="26"/>
      <c r="Q186" s="26"/>
      <c r="R186" s="26"/>
      <c r="S186" s="26"/>
      <c r="T186" s="26"/>
      <c r="U186" s="26"/>
      <c r="V186" s="26">
        <v>2</v>
      </c>
      <c r="W186" s="26">
        <v>2</v>
      </c>
      <c r="X186" s="26"/>
      <c r="Y186" s="26"/>
      <c r="Z186" s="26"/>
      <c r="AA186" s="26">
        <v>3</v>
      </c>
      <c r="AB186" s="26"/>
      <c r="AC186" s="26">
        <v>5</v>
      </c>
      <c r="AD186" s="26">
        <v>2</v>
      </c>
      <c r="AE186" s="26"/>
      <c r="AF186" s="26"/>
      <c r="AG186" s="26">
        <v>1</v>
      </c>
      <c r="AH186" s="26">
        <v>1</v>
      </c>
      <c r="AI186" s="26">
        <v>3</v>
      </c>
      <c r="AJ186" s="26"/>
      <c r="AK186" s="26"/>
      <c r="AL186" s="26"/>
      <c r="AM186" s="26"/>
      <c r="AN186" s="30">
        <f t="shared" si="11"/>
        <v>31</v>
      </c>
      <c r="AO186" s="31">
        <f t="shared" si="12"/>
        <v>94</v>
      </c>
      <c r="AP186" s="32">
        <f t="shared" si="13"/>
        <v>253800</v>
      </c>
    </row>
    <row r="187" spans="1:42" ht="21.75" customHeight="1" x14ac:dyDescent="0.3">
      <c r="A187" s="48" t="s">
        <v>949</v>
      </c>
      <c r="B187" s="9">
        <v>1800</v>
      </c>
      <c r="C187" s="31"/>
      <c r="D187" s="51" t="s">
        <v>953</v>
      </c>
      <c r="E187" s="24">
        <v>45323</v>
      </c>
      <c r="F187" s="24">
        <v>45323</v>
      </c>
      <c r="G187" s="3"/>
      <c r="H187" s="4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>
        <v>1</v>
      </c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30">
        <f t="shared" ref="AN187:AN218" si="14">I187+J187+K187+L187+M187+N187+O187+P187+Q187+R187+S187+T187+U187+V187+W187+X187+Y187+Z187+AA187+AB187+AC187+AD187+AE187+AF187+AG187+AH187+AI187+AJ187+AK187+AL187+AM187</f>
        <v>1</v>
      </c>
      <c r="AO187" s="31">
        <f t="shared" ref="AO187:AO217" si="15">C187+G187-AN187</f>
        <v>-1</v>
      </c>
      <c r="AP187" s="32">
        <f t="shared" si="13"/>
        <v>-1800</v>
      </c>
    </row>
    <row r="188" spans="1:42" ht="21.75" customHeight="1" x14ac:dyDescent="0.3">
      <c r="A188" s="48" t="s">
        <v>217</v>
      </c>
      <c r="B188" s="9">
        <v>1448</v>
      </c>
      <c r="C188" s="31">
        <v>11</v>
      </c>
      <c r="D188" s="51" t="s">
        <v>636</v>
      </c>
      <c r="E188" s="24">
        <v>45021</v>
      </c>
      <c r="F188" s="24">
        <v>45021</v>
      </c>
      <c r="G188" s="3"/>
      <c r="H188" s="4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30">
        <f t="shared" si="14"/>
        <v>0</v>
      </c>
      <c r="AO188" s="31">
        <f t="shared" si="15"/>
        <v>11</v>
      </c>
      <c r="AP188" s="32">
        <f t="shared" si="13"/>
        <v>15928</v>
      </c>
    </row>
    <row r="189" spans="1:42" ht="21.75" customHeight="1" x14ac:dyDescent="0.3">
      <c r="A189" s="48" t="s">
        <v>760</v>
      </c>
      <c r="B189" s="9">
        <v>412</v>
      </c>
      <c r="C189" s="31">
        <v>4</v>
      </c>
      <c r="D189" s="51" t="s">
        <v>814</v>
      </c>
      <c r="E189" s="24">
        <v>45077</v>
      </c>
      <c r="F189" s="24">
        <v>45077</v>
      </c>
      <c r="G189" s="3"/>
      <c r="H189" s="4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30">
        <f t="shared" si="14"/>
        <v>0</v>
      </c>
      <c r="AO189" s="31">
        <f t="shared" si="15"/>
        <v>4</v>
      </c>
      <c r="AP189" s="32">
        <f t="shared" si="13"/>
        <v>1648</v>
      </c>
    </row>
    <row r="190" spans="1:42" ht="21.75" customHeight="1" x14ac:dyDescent="0.3">
      <c r="A190" s="48" t="s">
        <v>45</v>
      </c>
      <c r="B190" s="9"/>
      <c r="C190" s="31">
        <v>600</v>
      </c>
      <c r="D190" s="51"/>
      <c r="E190" s="24"/>
      <c r="F190" s="24"/>
      <c r="G190" s="3"/>
      <c r="H190" s="4">
        <v>300</v>
      </c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30">
        <f t="shared" si="14"/>
        <v>0</v>
      </c>
      <c r="AO190" s="31">
        <f t="shared" si="15"/>
        <v>600</v>
      </c>
      <c r="AP190" s="32">
        <f t="shared" si="13"/>
        <v>0</v>
      </c>
    </row>
    <row r="191" spans="1:42" ht="21.75" customHeight="1" x14ac:dyDescent="0.3">
      <c r="A191" s="48" t="s">
        <v>46</v>
      </c>
      <c r="B191" s="9">
        <v>23.4</v>
      </c>
      <c r="C191" s="31">
        <v>1215</v>
      </c>
      <c r="D191" s="51" t="s">
        <v>406</v>
      </c>
      <c r="E191" s="24">
        <v>45364</v>
      </c>
      <c r="F191" s="24">
        <v>45364</v>
      </c>
      <c r="G191" s="3">
        <v>300</v>
      </c>
      <c r="H191" s="4">
        <v>9621</v>
      </c>
      <c r="I191" s="26"/>
      <c r="J191" s="26"/>
      <c r="K191" s="26"/>
      <c r="L191" s="26">
        <v>30</v>
      </c>
      <c r="M191" s="26"/>
      <c r="N191" s="26"/>
      <c r="O191" s="26"/>
      <c r="P191" s="26"/>
      <c r="Q191" s="26"/>
      <c r="R191" s="26"/>
      <c r="S191" s="26">
        <v>50</v>
      </c>
      <c r="T191" s="26"/>
      <c r="U191" s="26"/>
      <c r="V191" s="26">
        <v>50</v>
      </c>
      <c r="W191" s="26"/>
      <c r="X191" s="26"/>
      <c r="Y191" s="26"/>
      <c r="Z191" s="26">
        <v>50</v>
      </c>
      <c r="AA191" s="26"/>
      <c r="AB191" s="26"/>
      <c r="AC191" s="26">
        <v>50</v>
      </c>
      <c r="AD191" s="26"/>
      <c r="AE191" s="26"/>
      <c r="AF191" s="26"/>
      <c r="AG191" s="26">
        <v>50</v>
      </c>
      <c r="AH191" s="26"/>
      <c r="AI191" s="26"/>
      <c r="AJ191" s="26"/>
      <c r="AK191" s="26"/>
      <c r="AL191" s="26"/>
      <c r="AM191" s="26"/>
      <c r="AN191" s="30">
        <f t="shared" si="14"/>
        <v>280</v>
      </c>
      <c r="AO191" s="31">
        <f t="shared" si="15"/>
        <v>1235</v>
      </c>
      <c r="AP191" s="32">
        <f t="shared" si="13"/>
        <v>28899</v>
      </c>
    </row>
    <row r="192" spans="1:42" ht="21.75" customHeight="1" x14ac:dyDescent="0.3">
      <c r="A192" s="19" t="s">
        <v>520</v>
      </c>
      <c r="B192" s="16">
        <v>63.08</v>
      </c>
      <c r="C192" s="31">
        <v>1240</v>
      </c>
      <c r="D192" s="51" t="s">
        <v>406</v>
      </c>
      <c r="E192" s="24">
        <v>45309</v>
      </c>
      <c r="F192" s="24">
        <v>45309</v>
      </c>
      <c r="G192" s="3"/>
      <c r="H192" s="4">
        <v>1141</v>
      </c>
      <c r="I192" s="26"/>
      <c r="J192" s="26"/>
      <c r="K192" s="26"/>
      <c r="L192" s="26">
        <v>50</v>
      </c>
      <c r="M192" s="26"/>
      <c r="N192" s="26"/>
      <c r="O192" s="26">
        <v>50</v>
      </c>
      <c r="P192" s="26"/>
      <c r="Q192" s="26"/>
      <c r="R192" s="26"/>
      <c r="S192" s="26">
        <v>50</v>
      </c>
      <c r="T192" s="26"/>
      <c r="U192" s="26"/>
      <c r="V192" s="26"/>
      <c r="W192" s="26"/>
      <c r="X192" s="26"/>
      <c r="Y192" s="26"/>
      <c r="Z192" s="26"/>
      <c r="AA192" s="26"/>
      <c r="AB192" s="26"/>
      <c r="AC192" s="26">
        <v>50</v>
      </c>
      <c r="AD192" s="26"/>
      <c r="AE192" s="26"/>
      <c r="AF192" s="26"/>
      <c r="AG192" s="26">
        <v>100</v>
      </c>
      <c r="AH192" s="26"/>
      <c r="AI192" s="26">
        <v>100</v>
      </c>
      <c r="AJ192" s="26"/>
      <c r="AK192" s="26"/>
      <c r="AL192" s="26"/>
      <c r="AM192" s="26"/>
      <c r="AN192" s="30">
        <f t="shared" si="14"/>
        <v>400</v>
      </c>
      <c r="AO192" s="31">
        <f t="shared" si="15"/>
        <v>840</v>
      </c>
      <c r="AP192" s="32">
        <f t="shared" si="13"/>
        <v>52987.199999999997</v>
      </c>
    </row>
    <row r="193" spans="1:42" ht="21.75" customHeight="1" x14ac:dyDescent="0.3">
      <c r="A193" s="48" t="s">
        <v>400</v>
      </c>
      <c r="B193" s="9">
        <v>18.66</v>
      </c>
      <c r="C193" s="31">
        <v>50</v>
      </c>
      <c r="D193" s="51" t="s">
        <v>406</v>
      </c>
      <c r="E193" s="24">
        <v>45364</v>
      </c>
      <c r="F193" s="24">
        <v>45364</v>
      </c>
      <c r="G193" s="3">
        <v>100</v>
      </c>
      <c r="H193" s="4">
        <v>1143</v>
      </c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30">
        <f t="shared" si="14"/>
        <v>0</v>
      </c>
      <c r="AO193" s="31">
        <f t="shared" si="15"/>
        <v>150</v>
      </c>
      <c r="AP193" s="32">
        <f t="shared" si="13"/>
        <v>2799</v>
      </c>
    </row>
    <row r="194" spans="1:42" ht="21.75" customHeight="1" x14ac:dyDescent="0.3">
      <c r="A194" s="48" t="s">
        <v>906</v>
      </c>
      <c r="B194" s="9">
        <v>90</v>
      </c>
      <c r="C194" s="31">
        <v>2338</v>
      </c>
      <c r="D194" s="51" t="s">
        <v>941</v>
      </c>
      <c r="E194" s="24">
        <v>45335</v>
      </c>
      <c r="F194" s="24">
        <v>45335</v>
      </c>
      <c r="G194" s="3"/>
      <c r="H194" s="4">
        <v>1150</v>
      </c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>
        <v>300</v>
      </c>
      <c r="T194" s="26"/>
      <c r="U194" s="26"/>
      <c r="V194" s="26">
        <v>300</v>
      </c>
      <c r="W194" s="26"/>
      <c r="X194" s="26"/>
      <c r="Y194" s="26"/>
      <c r="Z194" s="26">
        <v>300</v>
      </c>
      <c r="AA194" s="26"/>
      <c r="AB194" s="26"/>
      <c r="AC194" s="26">
        <v>300</v>
      </c>
      <c r="AD194" s="26"/>
      <c r="AE194" s="26"/>
      <c r="AF194" s="26"/>
      <c r="AG194" s="26">
        <v>600</v>
      </c>
      <c r="AH194" s="26"/>
      <c r="AI194" s="26">
        <v>200</v>
      </c>
      <c r="AJ194" s="26"/>
      <c r="AK194" s="26"/>
      <c r="AL194" s="26"/>
      <c r="AM194" s="26"/>
      <c r="AN194" s="30">
        <f t="shared" si="14"/>
        <v>2000</v>
      </c>
      <c r="AO194" s="31">
        <f t="shared" si="15"/>
        <v>338</v>
      </c>
      <c r="AP194" s="32">
        <f t="shared" si="13"/>
        <v>30420</v>
      </c>
    </row>
    <row r="195" spans="1:42" ht="21.75" customHeight="1" x14ac:dyDescent="0.3">
      <c r="A195" s="48" t="s">
        <v>463</v>
      </c>
      <c r="B195" s="9">
        <v>4.5</v>
      </c>
      <c r="C195" s="31">
        <v>2210</v>
      </c>
      <c r="D195" s="51" t="s">
        <v>406</v>
      </c>
      <c r="E195" s="24">
        <v>45211</v>
      </c>
      <c r="F195" s="24">
        <v>45211</v>
      </c>
      <c r="G195" s="3"/>
      <c r="H195" s="4">
        <v>10069</v>
      </c>
      <c r="I195" s="26"/>
      <c r="J195" s="26"/>
      <c r="K195" s="26"/>
      <c r="L195" s="26">
        <v>100</v>
      </c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30">
        <f t="shared" si="14"/>
        <v>100</v>
      </c>
      <c r="AO195" s="31">
        <f t="shared" si="15"/>
        <v>2110</v>
      </c>
      <c r="AP195" s="32">
        <f t="shared" si="13"/>
        <v>9495</v>
      </c>
    </row>
    <row r="196" spans="1:42" ht="21.75" customHeight="1" x14ac:dyDescent="0.3">
      <c r="A196" s="48" t="s">
        <v>218</v>
      </c>
      <c r="B196" s="9">
        <v>25.3</v>
      </c>
      <c r="C196" s="31">
        <v>1059</v>
      </c>
      <c r="D196" s="51" t="s">
        <v>406</v>
      </c>
      <c r="E196" s="24">
        <v>45033</v>
      </c>
      <c r="F196" s="24">
        <v>45033</v>
      </c>
      <c r="G196" s="3"/>
      <c r="H196" s="4">
        <v>9877</v>
      </c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>
        <v>30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>
        <v>30</v>
      </c>
      <c r="AI196" s="26"/>
      <c r="AJ196" s="26"/>
      <c r="AK196" s="26"/>
      <c r="AL196" s="26"/>
      <c r="AM196" s="26"/>
      <c r="AN196" s="30">
        <f t="shared" si="14"/>
        <v>60</v>
      </c>
      <c r="AO196" s="31">
        <f t="shared" si="15"/>
        <v>999</v>
      </c>
      <c r="AP196" s="32">
        <f t="shared" si="13"/>
        <v>25274.7</v>
      </c>
    </row>
    <row r="197" spans="1:42" ht="21.75" customHeight="1" x14ac:dyDescent="0.3">
      <c r="A197" s="48" t="s">
        <v>219</v>
      </c>
      <c r="B197" s="9">
        <v>73.08</v>
      </c>
      <c r="C197" s="31">
        <v>84</v>
      </c>
      <c r="D197" s="51" t="s">
        <v>406</v>
      </c>
      <c r="E197" s="24">
        <v>45149</v>
      </c>
      <c r="F197" s="24">
        <v>45149</v>
      </c>
      <c r="G197" s="3"/>
      <c r="H197" s="4">
        <v>9921</v>
      </c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>
        <v>12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30">
        <f t="shared" si="14"/>
        <v>12</v>
      </c>
      <c r="AO197" s="31">
        <f t="shared" si="15"/>
        <v>72</v>
      </c>
      <c r="AP197" s="32">
        <f t="shared" si="13"/>
        <v>5261.76</v>
      </c>
    </row>
    <row r="198" spans="1:42" ht="21.75" customHeight="1" x14ac:dyDescent="0.3">
      <c r="A198" s="48" t="s">
        <v>47</v>
      </c>
      <c r="B198" s="9"/>
      <c r="C198" s="31">
        <v>60</v>
      </c>
      <c r="D198" s="51"/>
      <c r="E198" s="24"/>
      <c r="F198" s="24"/>
      <c r="G198" s="3"/>
      <c r="H198" s="4">
        <v>315</v>
      </c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30">
        <f t="shared" si="14"/>
        <v>0</v>
      </c>
      <c r="AO198" s="31">
        <f t="shared" si="15"/>
        <v>60</v>
      </c>
      <c r="AP198" s="32">
        <f t="shared" si="13"/>
        <v>0</v>
      </c>
    </row>
    <row r="199" spans="1:42" ht="21.75" customHeight="1" x14ac:dyDescent="0.3">
      <c r="A199" s="48" t="s">
        <v>220</v>
      </c>
      <c r="B199" s="9">
        <v>135</v>
      </c>
      <c r="C199" s="31">
        <v>145</v>
      </c>
      <c r="D199" s="51" t="s">
        <v>480</v>
      </c>
      <c r="E199" s="24">
        <v>44778</v>
      </c>
      <c r="F199" s="24">
        <v>44778</v>
      </c>
      <c r="G199" s="3"/>
      <c r="H199" s="4"/>
      <c r="I199" s="26">
        <v>6</v>
      </c>
      <c r="J199" s="26"/>
      <c r="K199" s="26"/>
      <c r="L199" s="26">
        <v>1</v>
      </c>
      <c r="M199" s="26"/>
      <c r="N199" s="26"/>
      <c r="O199" s="26"/>
      <c r="P199" s="26">
        <v>6</v>
      </c>
      <c r="Q199" s="26"/>
      <c r="R199" s="26"/>
      <c r="S199" s="26"/>
      <c r="T199" s="26">
        <v>1</v>
      </c>
      <c r="U199" s="26"/>
      <c r="V199" s="26">
        <v>7</v>
      </c>
      <c r="W199" s="26"/>
      <c r="X199" s="26"/>
      <c r="Y199" s="26"/>
      <c r="Z199" s="26"/>
      <c r="AA199" s="26">
        <v>1</v>
      </c>
      <c r="AB199" s="26"/>
      <c r="AC199" s="26"/>
      <c r="AD199" s="26"/>
      <c r="AE199" s="26"/>
      <c r="AF199" s="26"/>
      <c r="AG199" s="26">
        <v>1</v>
      </c>
      <c r="AH199" s="26"/>
      <c r="AI199" s="26">
        <v>6</v>
      </c>
      <c r="AJ199" s="26"/>
      <c r="AK199" s="26"/>
      <c r="AL199" s="26"/>
      <c r="AM199" s="26"/>
      <c r="AN199" s="30">
        <f t="shared" si="14"/>
        <v>29</v>
      </c>
      <c r="AO199" s="31">
        <f t="shared" si="15"/>
        <v>116</v>
      </c>
      <c r="AP199" s="32">
        <f t="shared" si="13"/>
        <v>15660</v>
      </c>
    </row>
    <row r="200" spans="1:42" ht="21.75" customHeight="1" x14ac:dyDescent="0.3">
      <c r="A200" s="48" t="s">
        <v>478</v>
      </c>
      <c r="B200" s="9"/>
      <c r="C200" s="31">
        <v>482</v>
      </c>
      <c r="D200" s="51" t="s">
        <v>479</v>
      </c>
      <c r="E200" s="24">
        <v>44778</v>
      </c>
      <c r="F200" s="24">
        <v>44778</v>
      </c>
      <c r="G200" s="3"/>
      <c r="H200" s="4"/>
      <c r="I200" s="26">
        <v>15</v>
      </c>
      <c r="J200" s="26"/>
      <c r="K200" s="26"/>
      <c r="L200" s="26">
        <v>1</v>
      </c>
      <c r="M200" s="26"/>
      <c r="N200" s="26"/>
      <c r="O200" s="26"/>
      <c r="P200" s="26">
        <v>15</v>
      </c>
      <c r="Q200" s="26"/>
      <c r="R200" s="26"/>
      <c r="S200" s="26"/>
      <c r="T200" s="26">
        <v>1</v>
      </c>
      <c r="U200" s="26"/>
      <c r="V200" s="26">
        <v>15</v>
      </c>
      <c r="W200" s="26"/>
      <c r="X200" s="26"/>
      <c r="Y200" s="26"/>
      <c r="Z200" s="26"/>
      <c r="AA200" s="26">
        <v>1</v>
      </c>
      <c r="AB200" s="26"/>
      <c r="AC200" s="26"/>
      <c r="AD200" s="26"/>
      <c r="AE200" s="26"/>
      <c r="AF200" s="26"/>
      <c r="AG200" s="26">
        <v>1</v>
      </c>
      <c r="AH200" s="26"/>
      <c r="AI200" s="26">
        <v>12</v>
      </c>
      <c r="AJ200" s="26"/>
      <c r="AK200" s="26"/>
      <c r="AL200" s="26"/>
      <c r="AM200" s="26"/>
      <c r="AN200" s="30">
        <f t="shared" si="14"/>
        <v>61</v>
      </c>
      <c r="AO200" s="31">
        <f t="shared" si="15"/>
        <v>421</v>
      </c>
      <c r="AP200" s="32">
        <f t="shared" si="13"/>
        <v>0</v>
      </c>
    </row>
    <row r="201" spans="1:42" ht="21.75" customHeight="1" x14ac:dyDescent="0.3">
      <c r="A201" s="48" t="s">
        <v>880</v>
      </c>
      <c r="B201" s="9">
        <v>590</v>
      </c>
      <c r="C201" s="31">
        <v>27</v>
      </c>
      <c r="D201" s="51" t="s">
        <v>458</v>
      </c>
      <c r="E201" s="24">
        <v>45225</v>
      </c>
      <c r="F201" s="24">
        <v>45225</v>
      </c>
      <c r="G201" s="3"/>
      <c r="H201" s="4">
        <v>3788</v>
      </c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30">
        <f t="shared" si="14"/>
        <v>0</v>
      </c>
      <c r="AO201" s="31">
        <f t="shared" si="15"/>
        <v>27</v>
      </c>
      <c r="AP201" s="32">
        <f t="shared" si="13"/>
        <v>15930</v>
      </c>
    </row>
    <row r="202" spans="1:42" ht="21.75" customHeight="1" x14ac:dyDescent="0.3">
      <c r="A202" s="48" t="s">
        <v>422</v>
      </c>
      <c r="B202" s="9">
        <v>24.72</v>
      </c>
      <c r="C202" s="31">
        <v>1695</v>
      </c>
      <c r="D202" s="51" t="s">
        <v>406</v>
      </c>
      <c r="E202" s="24">
        <v>45251</v>
      </c>
      <c r="F202" s="24">
        <v>45251</v>
      </c>
      <c r="G202" s="3"/>
      <c r="H202" s="4">
        <v>1151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>
        <v>100</v>
      </c>
      <c r="AA202" s="26"/>
      <c r="AB202" s="26"/>
      <c r="AC202" s="26">
        <v>60</v>
      </c>
      <c r="AD202" s="26"/>
      <c r="AE202" s="26"/>
      <c r="AF202" s="26"/>
      <c r="AG202" s="26">
        <v>200</v>
      </c>
      <c r="AH202" s="26"/>
      <c r="AI202" s="26"/>
      <c r="AJ202" s="26"/>
      <c r="AK202" s="26"/>
      <c r="AL202" s="26"/>
      <c r="AM202" s="26"/>
      <c r="AN202" s="30">
        <f t="shared" si="14"/>
        <v>360</v>
      </c>
      <c r="AO202" s="31">
        <f t="shared" si="15"/>
        <v>1335</v>
      </c>
      <c r="AP202" s="32">
        <f t="shared" si="13"/>
        <v>33001.199999999997</v>
      </c>
    </row>
    <row r="203" spans="1:42" ht="21.75" customHeight="1" x14ac:dyDescent="0.3">
      <c r="A203" s="48" t="s">
        <v>48</v>
      </c>
      <c r="B203" s="9">
        <v>1.48</v>
      </c>
      <c r="C203" s="31">
        <v>590</v>
      </c>
      <c r="D203" s="51" t="s">
        <v>406</v>
      </c>
      <c r="E203" s="24">
        <v>45251</v>
      </c>
      <c r="F203" s="24">
        <v>45251</v>
      </c>
      <c r="G203" s="3"/>
      <c r="H203" s="4">
        <v>1150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30">
        <f t="shared" si="14"/>
        <v>0</v>
      </c>
      <c r="AO203" s="31">
        <f t="shared" si="15"/>
        <v>590</v>
      </c>
      <c r="AP203" s="32">
        <f t="shared" si="13"/>
        <v>873.2</v>
      </c>
    </row>
    <row r="204" spans="1:42" ht="23.25" customHeight="1" x14ac:dyDescent="0.3">
      <c r="A204" s="48" t="s">
        <v>221</v>
      </c>
      <c r="B204" s="9">
        <v>236.4</v>
      </c>
      <c r="C204" s="31">
        <v>312</v>
      </c>
      <c r="D204" s="51" t="s">
        <v>406</v>
      </c>
      <c r="E204" s="24">
        <v>45364</v>
      </c>
      <c r="F204" s="24">
        <v>45364</v>
      </c>
      <c r="G204" s="3">
        <v>20</v>
      </c>
      <c r="H204" s="4">
        <v>10455</v>
      </c>
      <c r="I204" s="26"/>
      <c r="J204" s="26"/>
      <c r="K204" s="26"/>
      <c r="L204" s="26"/>
      <c r="M204" s="26"/>
      <c r="N204" s="26"/>
      <c r="O204" s="26"/>
      <c r="P204" s="26">
        <v>4</v>
      </c>
      <c r="Q204" s="26"/>
      <c r="R204" s="26"/>
      <c r="S204" s="26"/>
      <c r="T204" s="26"/>
      <c r="U204" s="26"/>
      <c r="V204" s="26"/>
      <c r="W204" s="26">
        <v>10</v>
      </c>
      <c r="X204" s="26"/>
      <c r="Y204" s="26"/>
      <c r="Z204" s="26">
        <v>10</v>
      </c>
      <c r="AA204" s="26"/>
      <c r="AB204" s="26">
        <v>50</v>
      </c>
      <c r="AC204" s="26">
        <v>10</v>
      </c>
      <c r="AD204" s="26">
        <v>3</v>
      </c>
      <c r="AE204" s="26"/>
      <c r="AF204" s="26"/>
      <c r="AG204" s="26">
        <v>10</v>
      </c>
      <c r="AH204" s="26">
        <v>14</v>
      </c>
      <c r="AI204" s="26">
        <v>10</v>
      </c>
      <c r="AJ204" s="26"/>
      <c r="AK204" s="26"/>
      <c r="AL204" s="26"/>
      <c r="AM204" s="26"/>
      <c r="AN204" s="30">
        <f t="shared" si="14"/>
        <v>121</v>
      </c>
      <c r="AO204" s="31">
        <f t="shared" si="15"/>
        <v>211</v>
      </c>
      <c r="AP204" s="32">
        <f t="shared" si="13"/>
        <v>49880.4</v>
      </c>
    </row>
    <row r="205" spans="1:42" ht="19.5" customHeight="1" x14ac:dyDescent="0.3">
      <c r="A205" s="21" t="s">
        <v>498</v>
      </c>
      <c r="B205" s="9">
        <v>675</v>
      </c>
      <c r="C205" s="31">
        <v>22</v>
      </c>
      <c r="D205" s="51" t="s">
        <v>652</v>
      </c>
      <c r="E205" s="24">
        <v>45058</v>
      </c>
      <c r="F205" s="24">
        <v>45058</v>
      </c>
      <c r="G205" s="3"/>
      <c r="H205" s="4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30">
        <f t="shared" si="14"/>
        <v>0</v>
      </c>
      <c r="AO205" s="31">
        <f t="shared" si="15"/>
        <v>22</v>
      </c>
      <c r="AP205" s="32">
        <f t="shared" si="13"/>
        <v>14850</v>
      </c>
    </row>
    <row r="206" spans="1:42" ht="21.75" customHeight="1" x14ac:dyDescent="0.3">
      <c r="A206" s="48" t="s">
        <v>664</v>
      </c>
      <c r="B206" s="9">
        <v>279</v>
      </c>
      <c r="C206" s="31">
        <v>123</v>
      </c>
      <c r="D206" s="51" t="s">
        <v>482</v>
      </c>
      <c r="E206" s="24">
        <v>45335</v>
      </c>
      <c r="F206" s="24">
        <v>45335</v>
      </c>
      <c r="G206" s="3"/>
      <c r="H206" s="4">
        <v>10454</v>
      </c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30">
        <f t="shared" si="14"/>
        <v>0</v>
      </c>
      <c r="AO206" s="31">
        <f t="shared" si="15"/>
        <v>123</v>
      </c>
      <c r="AP206" s="32">
        <f t="shared" si="13"/>
        <v>34317</v>
      </c>
    </row>
    <row r="207" spans="1:42" ht="21.75" customHeight="1" x14ac:dyDescent="0.3">
      <c r="A207" s="48" t="s">
        <v>223</v>
      </c>
      <c r="B207" s="9">
        <v>1864</v>
      </c>
      <c r="C207" s="31">
        <v>34</v>
      </c>
      <c r="D207" s="51" t="s">
        <v>636</v>
      </c>
      <c r="E207" s="24">
        <v>45030</v>
      </c>
      <c r="F207" s="24">
        <v>45030</v>
      </c>
      <c r="G207" s="3"/>
      <c r="H207" s="4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30">
        <f t="shared" si="14"/>
        <v>0</v>
      </c>
      <c r="AO207" s="31">
        <f t="shared" si="15"/>
        <v>34</v>
      </c>
      <c r="AP207" s="32">
        <f t="shared" si="13"/>
        <v>63376</v>
      </c>
    </row>
    <row r="208" spans="1:42" ht="21.75" customHeight="1" x14ac:dyDescent="0.3">
      <c r="A208" s="21" t="s">
        <v>222</v>
      </c>
      <c r="B208" s="9">
        <v>1500</v>
      </c>
      <c r="C208" s="31">
        <v>117</v>
      </c>
      <c r="D208" s="51"/>
      <c r="E208" s="24"/>
      <c r="F208" s="24"/>
      <c r="G208" s="3"/>
      <c r="H208" s="4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30">
        <f t="shared" si="14"/>
        <v>0</v>
      </c>
      <c r="AO208" s="31">
        <f t="shared" si="15"/>
        <v>117</v>
      </c>
      <c r="AP208" s="32">
        <f t="shared" si="13"/>
        <v>175500</v>
      </c>
    </row>
    <row r="209" spans="1:42" ht="21.75" customHeight="1" x14ac:dyDescent="0.3">
      <c r="A209" s="20" t="s">
        <v>496</v>
      </c>
      <c r="B209" s="9"/>
      <c r="C209" s="31">
        <v>0</v>
      </c>
      <c r="D209" s="51" t="s">
        <v>487</v>
      </c>
      <c r="E209" s="24">
        <v>44813</v>
      </c>
      <c r="F209" s="24">
        <v>44813</v>
      </c>
      <c r="G209" s="3"/>
      <c r="H209" s="4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30">
        <f t="shared" si="14"/>
        <v>0</v>
      </c>
      <c r="AO209" s="31">
        <f t="shared" si="15"/>
        <v>0</v>
      </c>
      <c r="AP209" s="32">
        <f t="shared" si="13"/>
        <v>0</v>
      </c>
    </row>
    <row r="210" spans="1:42" ht="25.5" customHeight="1" x14ac:dyDescent="0.3">
      <c r="A210" s="19" t="s">
        <v>495</v>
      </c>
      <c r="B210" s="9">
        <v>145</v>
      </c>
      <c r="C210" s="31">
        <v>2134</v>
      </c>
      <c r="D210" s="51" t="s">
        <v>865</v>
      </c>
      <c r="E210" s="24" t="s">
        <v>884</v>
      </c>
      <c r="F210" s="24" t="s">
        <v>884</v>
      </c>
      <c r="G210" s="3"/>
      <c r="H210" s="4">
        <v>11028</v>
      </c>
      <c r="I210" s="26"/>
      <c r="J210" s="26"/>
      <c r="K210" s="26"/>
      <c r="L210" s="26">
        <v>300</v>
      </c>
      <c r="M210" s="26"/>
      <c r="N210" s="26"/>
      <c r="O210" s="26">
        <v>100</v>
      </c>
      <c r="P210" s="26"/>
      <c r="Q210" s="26"/>
      <c r="R210" s="26"/>
      <c r="S210" s="26">
        <v>100</v>
      </c>
      <c r="T210" s="26"/>
      <c r="U210" s="26"/>
      <c r="V210" s="26"/>
      <c r="W210" s="26"/>
      <c r="X210" s="26"/>
      <c r="Y210" s="26"/>
      <c r="Z210" s="26">
        <v>200</v>
      </c>
      <c r="AA210" s="26"/>
      <c r="AB210" s="26"/>
      <c r="AC210" s="26">
        <v>200</v>
      </c>
      <c r="AD210" s="26"/>
      <c r="AE210" s="26"/>
      <c r="AF210" s="26"/>
      <c r="AG210" s="26">
        <v>300</v>
      </c>
      <c r="AH210" s="26"/>
      <c r="AI210" s="26"/>
      <c r="AJ210" s="26"/>
      <c r="AK210" s="26"/>
      <c r="AL210" s="26"/>
      <c r="AM210" s="26"/>
      <c r="AN210" s="30">
        <f t="shared" si="14"/>
        <v>1200</v>
      </c>
      <c r="AO210" s="31">
        <f t="shared" si="15"/>
        <v>934</v>
      </c>
      <c r="AP210" s="32">
        <f t="shared" si="13"/>
        <v>135430</v>
      </c>
    </row>
    <row r="211" spans="1:42" ht="21.75" customHeight="1" x14ac:dyDescent="0.3">
      <c r="A211" s="48" t="s">
        <v>693</v>
      </c>
      <c r="B211" s="22">
        <v>8040</v>
      </c>
      <c r="C211" s="31">
        <v>27</v>
      </c>
      <c r="D211" s="51" t="s">
        <v>872</v>
      </c>
      <c r="E211" s="24">
        <v>45364</v>
      </c>
      <c r="F211" s="24">
        <v>45364</v>
      </c>
      <c r="G211" s="3">
        <v>10</v>
      </c>
      <c r="H211" s="4">
        <v>9191</v>
      </c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>
        <v>5</v>
      </c>
      <c r="AH211" s="26"/>
      <c r="AI211" s="26"/>
      <c r="AJ211" s="26"/>
      <c r="AK211" s="26"/>
      <c r="AL211" s="26"/>
      <c r="AM211" s="26"/>
      <c r="AN211" s="30">
        <f t="shared" si="14"/>
        <v>5</v>
      </c>
      <c r="AO211" s="31">
        <f t="shared" si="15"/>
        <v>32</v>
      </c>
      <c r="AP211" s="32">
        <f t="shared" si="13"/>
        <v>257280</v>
      </c>
    </row>
    <row r="212" spans="1:42" ht="21.75" customHeight="1" x14ac:dyDescent="0.3">
      <c r="A212" s="48" t="s">
        <v>224</v>
      </c>
      <c r="B212" s="9">
        <v>3.75</v>
      </c>
      <c r="C212" s="31">
        <v>1699</v>
      </c>
      <c r="D212" s="51" t="s">
        <v>406</v>
      </c>
      <c r="E212" s="24">
        <v>45309</v>
      </c>
      <c r="F212" s="24">
        <v>45309</v>
      </c>
      <c r="G212" s="3"/>
      <c r="H212" s="4">
        <v>2431</v>
      </c>
      <c r="I212" s="26">
        <v>100</v>
      </c>
      <c r="J212" s="26"/>
      <c r="K212" s="26"/>
      <c r="L212" s="26">
        <v>2</v>
      </c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>
        <v>100</v>
      </c>
      <c r="AI212" s="26"/>
      <c r="AJ212" s="26"/>
      <c r="AK212" s="26"/>
      <c r="AL212" s="26"/>
      <c r="AM212" s="26"/>
      <c r="AN212" s="30">
        <f t="shared" si="14"/>
        <v>202</v>
      </c>
      <c r="AO212" s="31">
        <f t="shared" si="15"/>
        <v>1497</v>
      </c>
      <c r="AP212" s="32">
        <f t="shared" si="13"/>
        <v>5613.75</v>
      </c>
    </row>
    <row r="213" spans="1:42" s="6" customFormat="1" ht="19.5" customHeight="1" x14ac:dyDescent="0.3">
      <c r="A213" s="19" t="s">
        <v>49</v>
      </c>
      <c r="B213" s="9">
        <v>26</v>
      </c>
      <c r="C213" s="31">
        <v>6050</v>
      </c>
      <c r="D213" s="51" t="s">
        <v>882</v>
      </c>
      <c r="E213" s="24">
        <v>45364</v>
      </c>
      <c r="F213" s="24">
        <v>45364</v>
      </c>
      <c r="G213" s="3">
        <v>1000</v>
      </c>
      <c r="H213" s="4">
        <v>9165</v>
      </c>
      <c r="I213" s="26"/>
      <c r="J213" s="26"/>
      <c r="K213" s="26"/>
      <c r="L213" s="26">
        <v>300</v>
      </c>
      <c r="M213" s="26"/>
      <c r="N213" s="26"/>
      <c r="O213" s="26"/>
      <c r="P213" s="26"/>
      <c r="Q213" s="26"/>
      <c r="R213" s="26"/>
      <c r="S213" s="26">
        <v>300</v>
      </c>
      <c r="T213" s="26"/>
      <c r="U213" s="26"/>
      <c r="V213" s="26">
        <v>300</v>
      </c>
      <c r="W213" s="26"/>
      <c r="X213" s="26"/>
      <c r="Y213" s="26"/>
      <c r="Z213" s="26">
        <v>300</v>
      </c>
      <c r="AA213" s="26"/>
      <c r="AB213" s="26"/>
      <c r="AC213" s="26">
        <v>100</v>
      </c>
      <c r="AD213" s="26"/>
      <c r="AE213" s="26"/>
      <c r="AF213" s="26"/>
      <c r="AG213" s="26">
        <v>500</v>
      </c>
      <c r="AH213" s="26"/>
      <c r="AI213" s="26"/>
      <c r="AJ213" s="26"/>
      <c r="AK213" s="26"/>
      <c r="AL213" s="26"/>
      <c r="AM213" s="26"/>
      <c r="AN213" s="30">
        <f t="shared" si="14"/>
        <v>1800</v>
      </c>
      <c r="AO213" s="31">
        <f t="shared" si="15"/>
        <v>5250</v>
      </c>
      <c r="AP213" s="32">
        <f t="shared" si="13"/>
        <v>136500</v>
      </c>
    </row>
    <row r="214" spans="1:42" ht="21.75" customHeight="1" x14ac:dyDescent="0.3">
      <c r="A214" s="48" t="s">
        <v>50</v>
      </c>
      <c r="B214" s="9"/>
      <c r="C214" s="31">
        <v>330</v>
      </c>
      <c r="D214" s="51"/>
      <c r="E214" s="24"/>
      <c r="F214" s="24"/>
      <c r="G214" s="3"/>
      <c r="H214" s="4">
        <v>6942</v>
      </c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30">
        <f t="shared" si="14"/>
        <v>0</v>
      </c>
      <c r="AO214" s="31">
        <f t="shared" si="15"/>
        <v>330</v>
      </c>
      <c r="AP214" s="32">
        <f t="shared" si="13"/>
        <v>0</v>
      </c>
    </row>
    <row r="215" spans="1:42" ht="21.75" customHeight="1" x14ac:dyDescent="0.3">
      <c r="A215" s="48" t="s">
        <v>501</v>
      </c>
      <c r="B215" s="9">
        <v>6.6</v>
      </c>
      <c r="C215" s="31">
        <v>240</v>
      </c>
      <c r="D215" s="51" t="s">
        <v>406</v>
      </c>
      <c r="E215" s="24">
        <v>44848</v>
      </c>
      <c r="F215" s="24">
        <v>44848</v>
      </c>
      <c r="G215" s="3"/>
      <c r="H215" s="4">
        <v>10281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30">
        <f t="shared" si="14"/>
        <v>0</v>
      </c>
      <c r="AO215" s="31">
        <f t="shared" si="15"/>
        <v>240</v>
      </c>
      <c r="AP215" s="32">
        <f t="shared" si="13"/>
        <v>1584</v>
      </c>
    </row>
    <row r="216" spans="1:42" ht="21.75" customHeight="1" x14ac:dyDescent="0.3">
      <c r="A216" s="19" t="s">
        <v>51</v>
      </c>
      <c r="B216" s="9">
        <v>15</v>
      </c>
      <c r="C216" s="31">
        <v>300</v>
      </c>
      <c r="D216" s="51" t="s">
        <v>687</v>
      </c>
      <c r="E216" s="24">
        <v>45364</v>
      </c>
      <c r="F216" s="24">
        <v>45364</v>
      </c>
      <c r="G216" s="3">
        <v>400</v>
      </c>
      <c r="H216" s="4">
        <v>9350</v>
      </c>
      <c r="I216" s="26"/>
      <c r="J216" s="26"/>
      <c r="K216" s="26"/>
      <c r="L216" s="26"/>
      <c r="M216" s="26"/>
      <c r="N216" s="26"/>
      <c r="O216" s="26">
        <v>100</v>
      </c>
      <c r="P216" s="26"/>
      <c r="Q216" s="26"/>
      <c r="R216" s="26"/>
      <c r="S216" s="26">
        <v>100</v>
      </c>
      <c r="T216" s="26"/>
      <c r="U216" s="26"/>
      <c r="V216" s="26">
        <v>100</v>
      </c>
      <c r="W216" s="26"/>
      <c r="X216" s="26"/>
      <c r="Y216" s="26"/>
      <c r="Z216" s="26"/>
      <c r="AA216" s="26"/>
      <c r="AB216" s="26"/>
      <c r="AC216" s="26">
        <v>200</v>
      </c>
      <c r="AD216" s="26"/>
      <c r="AE216" s="26"/>
      <c r="AF216" s="26"/>
      <c r="AG216" s="26">
        <v>200</v>
      </c>
      <c r="AH216" s="26"/>
      <c r="AI216" s="26"/>
      <c r="AJ216" s="26"/>
      <c r="AK216" s="26"/>
      <c r="AL216" s="26"/>
      <c r="AM216" s="26"/>
      <c r="AN216" s="30">
        <f t="shared" si="14"/>
        <v>700</v>
      </c>
      <c r="AO216" s="31">
        <f t="shared" si="15"/>
        <v>0</v>
      </c>
      <c r="AP216" s="32">
        <f t="shared" si="13"/>
        <v>0</v>
      </c>
    </row>
    <row r="217" spans="1:42" ht="18.75" customHeight="1" x14ac:dyDescent="0.3">
      <c r="A217" s="21" t="s">
        <v>380</v>
      </c>
      <c r="B217" s="9"/>
      <c r="C217" s="31">
        <v>1</v>
      </c>
      <c r="D217" s="51"/>
      <c r="E217" s="24"/>
      <c r="F217" s="24"/>
      <c r="G217" s="3"/>
      <c r="H217" s="4">
        <v>364</v>
      </c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30">
        <f t="shared" si="14"/>
        <v>0</v>
      </c>
      <c r="AO217" s="31">
        <f t="shared" si="15"/>
        <v>1</v>
      </c>
      <c r="AP217" s="32">
        <f t="shared" si="13"/>
        <v>0</v>
      </c>
    </row>
    <row r="218" spans="1:42" ht="21.75" customHeight="1" x14ac:dyDescent="0.3">
      <c r="A218" s="48" t="s">
        <v>52</v>
      </c>
      <c r="B218" s="9">
        <v>29.94</v>
      </c>
      <c r="C218" s="31">
        <v>400</v>
      </c>
      <c r="D218" s="51" t="s">
        <v>406</v>
      </c>
      <c r="E218" s="24">
        <v>44887</v>
      </c>
      <c r="F218" s="24">
        <v>44887</v>
      </c>
      <c r="G218" s="3"/>
      <c r="H218" s="4">
        <v>1163</v>
      </c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30">
        <f t="shared" si="14"/>
        <v>0</v>
      </c>
      <c r="AO218" s="31">
        <v>400</v>
      </c>
      <c r="AP218" s="32">
        <f t="shared" si="13"/>
        <v>11976</v>
      </c>
    </row>
    <row r="219" spans="1:42" s="7" customFormat="1" ht="21.75" customHeight="1" x14ac:dyDescent="0.3">
      <c r="A219" s="48" t="s">
        <v>53</v>
      </c>
      <c r="B219" s="9"/>
      <c r="C219" s="31">
        <v>0</v>
      </c>
      <c r="D219" s="51"/>
      <c r="E219" s="24"/>
      <c r="F219" s="24"/>
      <c r="G219" s="3"/>
      <c r="H219" s="4">
        <v>11727</v>
      </c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30">
        <f t="shared" ref="AN219:AN250" si="16">I219+J219+K219+L219+M219+N219+O219+P219+Q219+R219+S219+T219+U219+V219+W219+X219+Y219+Z219+AA219+AB219+AC219+AD219+AE219+AF219+AG219+AH219+AI219+AJ219+AK219+AL219+AM219</f>
        <v>0</v>
      </c>
      <c r="AO219" s="31">
        <f t="shared" ref="AO219:AO230" si="17">C219+G219-AN219</f>
        <v>0</v>
      </c>
      <c r="AP219" s="32">
        <f t="shared" ref="AP219:AP282" si="18">B219*AO219</f>
        <v>0</v>
      </c>
    </row>
    <row r="220" spans="1:42" ht="21.75" customHeight="1" x14ac:dyDescent="0.3">
      <c r="A220" s="48" t="s">
        <v>403</v>
      </c>
      <c r="B220" s="9"/>
      <c r="C220" s="31">
        <v>0</v>
      </c>
      <c r="D220" s="51"/>
      <c r="E220" s="24"/>
      <c r="F220" s="24"/>
      <c r="G220" s="3"/>
      <c r="H220" s="4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30">
        <f t="shared" si="16"/>
        <v>0</v>
      </c>
      <c r="AO220" s="31">
        <f t="shared" si="17"/>
        <v>0</v>
      </c>
      <c r="AP220" s="32">
        <f t="shared" si="18"/>
        <v>0</v>
      </c>
    </row>
    <row r="221" spans="1:42" ht="21.75" customHeight="1" x14ac:dyDescent="0.3">
      <c r="A221" s="48" t="s">
        <v>401</v>
      </c>
      <c r="B221" s="9"/>
      <c r="C221" s="31">
        <v>200</v>
      </c>
      <c r="D221" s="51"/>
      <c r="E221" s="24"/>
      <c r="F221" s="24"/>
      <c r="G221" s="3"/>
      <c r="H221" s="4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30">
        <f t="shared" si="16"/>
        <v>0</v>
      </c>
      <c r="AO221" s="31">
        <f t="shared" si="17"/>
        <v>200</v>
      </c>
      <c r="AP221" s="32">
        <f t="shared" si="18"/>
        <v>0</v>
      </c>
    </row>
    <row r="222" spans="1:42" s="2" customFormat="1" ht="22.5" customHeight="1" x14ac:dyDescent="0.3">
      <c r="A222" s="48" t="s">
        <v>367</v>
      </c>
      <c r="B222" s="9"/>
      <c r="C222" s="31">
        <v>1200</v>
      </c>
      <c r="D222" s="51"/>
      <c r="E222" s="24"/>
      <c r="F222" s="24"/>
      <c r="G222" s="3"/>
      <c r="H222" s="4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30">
        <f t="shared" si="16"/>
        <v>0</v>
      </c>
      <c r="AO222" s="31">
        <f t="shared" si="17"/>
        <v>1200</v>
      </c>
      <c r="AP222" s="32">
        <f t="shared" si="18"/>
        <v>0</v>
      </c>
    </row>
    <row r="223" spans="1:42" ht="21.75" customHeight="1" x14ac:dyDescent="0.3">
      <c r="A223" s="48" t="s">
        <v>647</v>
      </c>
      <c r="B223" s="9">
        <v>19.09</v>
      </c>
      <c r="C223" s="31">
        <v>0</v>
      </c>
      <c r="D223" s="51" t="s">
        <v>406</v>
      </c>
      <c r="E223" s="24">
        <v>45033</v>
      </c>
      <c r="F223" s="24">
        <v>45033</v>
      </c>
      <c r="G223" s="3"/>
      <c r="H223" s="4">
        <v>366</v>
      </c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30">
        <f t="shared" si="16"/>
        <v>0</v>
      </c>
      <c r="AO223" s="31">
        <f t="shared" si="17"/>
        <v>0</v>
      </c>
      <c r="AP223" s="32">
        <f t="shared" si="18"/>
        <v>0</v>
      </c>
    </row>
    <row r="224" spans="1:42" ht="21.75" customHeight="1" x14ac:dyDescent="0.3">
      <c r="A224" s="48" t="s">
        <v>54</v>
      </c>
      <c r="B224" s="9">
        <v>13.44</v>
      </c>
      <c r="C224" s="31">
        <v>2440</v>
      </c>
      <c r="D224" s="51" t="s">
        <v>406</v>
      </c>
      <c r="E224" s="24">
        <v>45364</v>
      </c>
      <c r="F224" s="24">
        <v>45364</v>
      </c>
      <c r="G224" s="3">
        <v>300</v>
      </c>
      <c r="H224" s="4">
        <v>1861</v>
      </c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>
        <v>100</v>
      </c>
      <c r="AH224" s="26"/>
      <c r="AI224" s="26"/>
      <c r="AJ224" s="26"/>
      <c r="AK224" s="26"/>
      <c r="AL224" s="26"/>
      <c r="AM224" s="26"/>
      <c r="AN224" s="30">
        <f t="shared" si="16"/>
        <v>100</v>
      </c>
      <c r="AO224" s="31">
        <f t="shared" si="17"/>
        <v>2640</v>
      </c>
      <c r="AP224" s="32">
        <f t="shared" si="18"/>
        <v>35481.599999999999</v>
      </c>
    </row>
    <row r="225" spans="1:42" ht="21.75" customHeight="1" x14ac:dyDescent="0.3">
      <c r="A225" s="48" t="s">
        <v>659</v>
      </c>
      <c r="B225" s="9">
        <v>12.2</v>
      </c>
      <c r="C225" s="31">
        <v>10</v>
      </c>
      <c r="D225" s="51" t="s">
        <v>406</v>
      </c>
      <c r="E225" s="24">
        <v>45058</v>
      </c>
      <c r="F225" s="24">
        <v>45058</v>
      </c>
      <c r="G225" s="3"/>
      <c r="H225" s="4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30">
        <f t="shared" si="16"/>
        <v>0</v>
      </c>
      <c r="AO225" s="31">
        <f t="shared" si="17"/>
        <v>10</v>
      </c>
      <c r="AP225" s="32">
        <f t="shared" si="18"/>
        <v>122</v>
      </c>
    </row>
    <row r="226" spans="1:42" ht="21.75" customHeight="1" x14ac:dyDescent="0.3">
      <c r="A226" s="48" t="s">
        <v>855</v>
      </c>
      <c r="B226" s="9">
        <v>6.48</v>
      </c>
      <c r="C226" s="31">
        <v>280</v>
      </c>
      <c r="D226" s="51" t="s">
        <v>406</v>
      </c>
      <c r="E226" s="24">
        <v>45309</v>
      </c>
      <c r="F226" s="24">
        <v>45309</v>
      </c>
      <c r="G226" s="3"/>
      <c r="H226" s="4">
        <v>10231</v>
      </c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30">
        <f t="shared" si="16"/>
        <v>0</v>
      </c>
      <c r="AO226" s="31">
        <f t="shared" si="17"/>
        <v>280</v>
      </c>
      <c r="AP226" s="32">
        <f t="shared" si="18"/>
        <v>1814.4</v>
      </c>
    </row>
    <row r="227" spans="1:42" ht="21.75" customHeight="1" x14ac:dyDescent="0.3">
      <c r="A227" s="48" t="s">
        <v>744</v>
      </c>
      <c r="B227" s="9">
        <v>129.91999999999999</v>
      </c>
      <c r="C227" s="31">
        <v>2</v>
      </c>
      <c r="D227" s="51" t="s">
        <v>406</v>
      </c>
      <c r="E227" s="24">
        <v>45364</v>
      </c>
      <c r="F227" s="24">
        <v>45364</v>
      </c>
      <c r="G227" s="3">
        <v>2</v>
      </c>
      <c r="H227" s="4">
        <v>10318</v>
      </c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30">
        <f t="shared" si="16"/>
        <v>0</v>
      </c>
      <c r="AO227" s="31">
        <f t="shared" si="17"/>
        <v>4</v>
      </c>
      <c r="AP227" s="32">
        <f t="shared" si="18"/>
        <v>519.67999999999995</v>
      </c>
    </row>
    <row r="228" spans="1:42" ht="21.75" customHeight="1" x14ac:dyDescent="0.3">
      <c r="A228" s="48" t="s">
        <v>225</v>
      </c>
      <c r="B228" s="9"/>
      <c r="C228" s="31">
        <v>15</v>
      </c>
      <c r="D228" s="51"/>
      <c r="E228" s="24"/>
      <c r="F228" s="24"/>
      <c r="G228" s="3"/>
      <c r="H228" s="4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>
        <v>3</v>
      </c>
      <c r="AJ228" s="26"/>
      <c r="AK228" s="26"/>
      <c r="AL228" s="26"/>
      <c r="AM228" s="26"/>
      <c r="AN228" s="30">
        <f t="shared" si="16"/>
        <v>3</v>
      </c>
      <c r="AO228" s="31">
        <f t="shared" si="17"/>
        <v>12</v>
      </c>
      <c r="AP228" s="32">
        <f t="shared" si="18"/>
        <v>0</v>
      </c>
    </row>
    <row r="229" spans="1:42" ht="21.75" customHeight="1" x14ac:dyDescent="0.3">
      <c r="A229" s="48" t="s">
        <v>226</v>
      </c>
      <c r="B229" s="9">
        <v>135.59</v>
      </c>
      <c r="C229" s="31">
        <v>16</v>
      </c>
      <c r="D229" s="51" t="s">
        <v>406</v>
      </c>
      <c r="E229" s="24">
        <v>45033</v>
      </c>
      <c r="F229" s="24">
        <v>45033</v>
      </c>
      <c r="G229" s="3"/>
      <c r="H229" s="4">
        <v>9499</v>
      </c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>
        <v>3</v>
      </c>
      <c r="AJ229" s="26"/>
      <c r="AK229" s="26"/>
      <c r="AL229" s="26"/>
      <c r="AM229" s="26"/>
      <c r="AN229" s="30">
        <f t="shared" si="16"/>
        <v>3</v>
      </c>
      <c r="AO229" s="31">
        <f t="shared" si="17"/>
        <v>13</v>
      </c>
      <c r="AP229" s="32">
        <f t="shared" si="18"/>
        <v>1762.67</v>
      </c>
    </row>
    <row r="230" spans="1:42" ht="21.75" customHeight="1" x14ac:dyDescent="0.3">
      <c r="A230" s="19" t="s">
        <v>521</v>
      </c>
      <c r="B230" s="16">
        <v>87.5</v>
      </c>
      <c r="C230" s="31">
        <v>1601</v>
      </c>
      <c r="D230" s="51" t="s">
        <v>1012</v>
      </c>
      <c r="E230" s="24" t="s">
        <v>1011</v>
      </c>
      <c r="F230" s="24" t="s">
        <v>1011</v>
      </c>
      <c r="G230" s="3">
        <v>2000</v>
      </c>
      <c r="H230" s="4">
        <v>1900</v>
      </c>
      <c r="I230" s="26"/>
      <c r="J230" s="26"/>
      <c r="K230" s="26"/>
      <c r="L230" s="26">
        <v>50</v>
      </c>
      <c r="M230" s="26"/>
      <c r="N230" s="26"/>
      <c r="O230" s="26">
        <v>50</v>
      </c>
      <c r="P230" s="26"/>
      <c r="Q230" s="26"/>
      <c r="R230" s="26"/>
      <c r="S230" s="26">
        <v>50</v>
      </c>
      <c r="T230" s="26"/>
      <c r="U230" s="26"/>
      <c r="V230" s="26">
        <v>50</v>
      </c>
      <c r="W230" s="26"/>
      <c r="X230" s="26"/>
      <c r="Y230" s="26"/>
      <c r="Z230" s="26">
        <v>50</v>
      </c>
      <c r="AA230" s="26"/>
      <c r="AB230" s="26"/>
      <c r="AC230" s="26">
        <v>60</v>
      </c>
      <c r="AD230" s="26"/>
      <c r="AE230" s="26"/>
      <c r="AF230" s="26"/>
      <c r="AG230" s="26">
        <v>120</v>
      </c>
      <c r="AH230" s="26"/>
      <c r="AI230" s="26">
        <v>20</v>
      </c>
      <c r="AJ230" s="26"/>
      <c r="AK230" s="26"/>
      <c r="AL230" s="26"/>
      <c r="AM230" s="26"/>
      <c r="AN230" s="30">
        <f t="shared" si="16"/>
        <v>450</v>
      </c>
      <c r="AO230" s="31">
        <f t="shared" si="17"/>
        <v>3151</v>
      </c>
      <c r="AP230" s="32">
        <f t="shared" si="18"/>
        <v>275712.5</v>
      </c>
    </row>
    <row r="231" spans="1:42" ht="21.75" customHeight="1" x14ac:dyDescent="0.3">
      <c r="A231" s="48" t="s">
        <v>229</v>
      </c>
      <c r="B231" s="9"/>
      <c r="C231" s="31"/>
      <c r="D231" s="51"/>
      <c r="E231" s="24">
        <v>45324</v>
      </c>
      <c r="F231" s="24">
        <v>45324</v>
      </c>
      <c r="G231" s="3"/>
      <c r="H231" s="4"/>
      <c r="I231" s="26">
        <v>15</v>
      </c>
      <c r="J231" s="26"/>
      <c r="K231" s="26"/>
      <c r="L231" s="26"/>
      <c r="M231" s="26">
        <v>30</v>
      </c>
      <c r="N231" s="26"/>
      <c r="O231" s="26"/>
      <c r="P231" s="26">
        <v>25</v>
      </c>
      <c r="Q231" s="26"/>
      <c r="R231" s="26"/>
      <c r="S231" s="26"/>
      <c r="T231" s="26">
        <v>30</v>
      </c>
      <c r="U231" s="26"/>
      <c r="V231" s="26"/>
      <c r="W231" s="26">
        <v>15</v>
      </c>
      <c r="X231" s="26"/>
      <c r="Y231" s="26"/>
      <c r="Z231" s="26"/>
      <c r="AA231" s="26">
        <v>10</v>
      </c>
      <c r="AB231" s="26"/>
      <c r="AC231" s="26"/>
      <c r="AD231" s="26">
        <v>20</v>
      </c>
      <c r="AE231" s="26"/>
      <c r="AF231" s="26"/>
      <c r="AG231" s="26"/>
      <c r="AH231" s="26">
        <v>32</v>
      </c>
      <c r="AI231" s="26"/>
      <c r="AJ231" s="26"/>
      <c r="AK231" s="26"/>
      <c r="AL231" s="26"/>
      <c r="AM231" s="26"/>
      <c r="AN231" s="30">
        <f t="shared" si="16"/>
        <v>177</v>
      </c>
      <c r="AO231" s="31"/>
      <c r="AP231" s="32">
        <f t="shared" si="18"/>
        <v>0</v>
      </c>
    </row>
    <row r="232" spans="1:42" ht="21.75" customHeight="1" x14ac:dyDescent="0.3">
      <c r="A232" s="48" t="s">
        <v>524</v>
      </c>
      <c r="B232" s="9"/>
      <c r="C232" s="30">
        <v>593</v>
      </c>
      <c r="D232" s="54"/>
      <c r="E232" s="4"/>
      <c r="F232" s="4"/>
      <c r="G232" s="3"/>
      <c r="H232" s="3"/>
      <c r="I232" s="3"/>
      <c r="J232" s="26"/>
      <c r="K232" s="26"/>
      <c r="L232" s="26"/>
      <c r="M232" s="26"/>
      <c r="N232" s="26"/>
      <c r="O232" s="26"/>
      <c r="P232" s="26">
        <v>5</v>
      </c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30">
        <f t="shared" si="16"/>
        <v>5</v>
      </c>
      <c r="AO232" s="30">
        <f t="shared" ref="AO232:AO263" si="19">C232+G232-AN232</f>
        <v>588</v>
      </c>
      <c r="AP232" s="32">
        <f t="shared" si="18"/>
        <v>0</v>
      </c>
    </row>
    <row r="233" spans="1:42" ht="21.75" customHeight="1" x14ac:dyDescent="0.3">
      <c r="A233" s="20" t="s">
        <v>227</v>
      </c>
      <c r="B233" s="9"/>
      <c r="C233" s="31">
        <v>1690</v>
      </c>
      <c r="D233" s="51"/>
      <c r="E233" s="24"/>
      <c r="F233" s="24"/>
      <c r="G233" s="3"/>
      <c r="H233" s="4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30">
        <f t="shared" si="16"/>
        <v>0</v>
      </c>
      <c r="AO233" s="31">
        <f t="shared" si="19"/>
        <v>1690</v>
      </c>
      <c r="AP233" s="32">
        <f t="shared" si="18"/>
        <v>0</v>
      </c>
    </row>
    <row r="234" spans="1:42" ht="21.75" customHeight="1" x14ac:dyDescent="0.3">
      <c r="A234" s="48" t="s">
        <v>228</v>
      </c>
      <c r="B234" s="9"/>
      <c r="C234" s="31">
        <v>950</v>
      </c>
      <c r="D234" s="51"/>
      <c r="E234" s="24"/>
      <c r="F234" s="24"/>
      <c r="G234" s="3"/>
      <c r="H234" s="4"/>
      <c r="I234" s="26"/>
      <c r="J234" s="26"/>
      <c r="K234" s="26"/>
      <c r="L234" s="26"/>
      <c r="M234" s="26"/>
      <c r="N234" s="26"/>
      <c r="O234" s="26"/>
      <c r="P234" s="26">
        <v>15</v>
      </c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30">
        <f t="shared" si="16"/>
        <v>15</v>
      </c>
      <c r="AO234" s="31">
        <f t="shared" si="19"/>
        <v>935</v>
      </c>
      <c r="AP234" s="32">
        <f t="shared" si="18"/>
        <v>0</v>
      </c>
    </row>
    <row r="235" spans="1:42" ht="21.75" customHeight="1" x14ac:dyDescent="0.3">
      <c r="A235" s="48" t="s">
        <v>761</v>
      </c>
      <c r="B235" s="9">
        <v>214</v>
      </c>
      <c r="C235" s="31">
        <v>6</v>
      </c>
      <c r="D235" s="51" t="s">
        <v>814</v>
      </c>
      <c r="E235" s="24">
        <v>45077</v>
      </c>
      <c r="F235" s="24">
        <v>45077</v>
      </c>
      <c r="G235" s="3"/>
      <c r="H235" s="4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>
        <v>1</v>
      </c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30">
        <f t="shared" si="16"/>
        <v>1</v>
      </c>
      <c r="AO235" s="31">
        <f t="shared" si="19"/>
        <v>5</v>
      </c>
      <c r="AP235" s="32">
        <f t="shared" si="18"/>
        <v>1070</v>
      </c>
    </row>
    <row r="236" spans="1:42" ht="21.75" customHeight="1" x14ac:dyDescent="0.3">
      <c r="A236" s="48" t="s">
        <v>762</v>
      </c>
      <c r="B236" s="9">
        <v>253</v>
      </c>
      <c r="C236" s="31">
        <v>6</v>
      </c>
      <c r="D236" s="51" t="s">
        <v>814</v>
      </c>
      <c r="E236" s="24">
        <v>45077</v>
      </c>
      <c r="F236" s="24">
        <v>45077</v>
      </c>
      <c r="G236" s="3"/>
      <c r="H236" s="4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>
        <v>1</v>
      </c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30">
        <f t="shared" si="16"/>
        <v>1</v>
      </c>
      <c r="AO236" s="31">
        <f t="shared" si="19"/>
        <v>5</v>
      </c>
      <c r="AP236" s="32">
        <f t="shared" si="18"/>
        <v>1265</v>
      </c>
    </row>
    <row r="237" spans="1:42" ht="21.75" customHeight="1" x14ac:dyDescent="0.3">
      <c r="A237" s="48" t="s">
        <v>804</v>
      </c>
      <c r="B237" s="9">
        <v>129</v>
      </c>
      <c r="C237" s="31">
        <v>10</v>
      </c>
      <c r="D237" s="51" t="s">
        <v>814</v>
      </c>
      <c r="E237" s="24">
        <v>45077</v>
      </c>
      <c r="F237" s="24">
        <v>45077</v>
      </c>
      <c r="G237" s="3"/>
      <c r="H237" s="4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30">
        <f t="shared" si="16"/>
        <v>0</v>
      </c>
      <c r="AO237" s="31">
        <f t="shared" si="19"/>
        <v>10</v>
      </c>
      <c r="AP237" s="32">
        <f t="shared" si="18"/>
        <v>1290</v>
      </c>
    </row>
    <row r="238" spans="1:42" ht="21.75" customHeight="1" x14ac:dyDescent="0.3">
      <c r="A238" s="48" t="s">
        <v>230</v>
      </c>
      <c r="B238" s="9"/>
      <c r="C238" s="31">
        <v>0</v>
      </c>
      <c r="D238" s="51"/>
      <c r="E238" s="24"/>
      <c r="F238" s="24"/>
      <c r="G238" s="3"/>
      <c r="H238" s="4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30">
        <f t="shared" si="16"/>
        <v>0</v>
      </c>
      <c r="AO238" s="31">
        <f t="shared" si="19"/>
        <v>0</v>
      </c>
      <c r="AP238" s="32">
        <f t="shared" si="18"/>
        <v>0</v>
      </c>
    </row>
    <row r="239" spans="1:42" ht="21.75" customHeight="1" x14ac:dyDescent="0.3">
      <c r="A239" s="48" t="s">
        <v>999</v>
      </c>
      <c r="B239" s="9"/>
      <c r="C239" s="31">
        <v>1185</v>
      </c>
      <c r="D239" s="51">
        <v>5000</v>
      </c>
      <c r="E239" s="24"/>
      <c r="F239" s="24"/>
      <c r="G239" s="3">
        <v>5000</v>
      </c>
      <c r="H239" s="4"/>
      <c r="I239" s="26"/>
      <c r="J239" s="26"/>
      <c r="K239" s="26"/>
      <c r="L239" s="26">
        <v>500</v>
      </c>
      <c r="M239" s="26"/>
      <c r="N239" s="26"/>
      <c r="O239" s="26"/>
      <c r="P239" s="26"/>
      <c r="Q239" s="26"/>
      <c r="R239" s="26"/>
      <c r="S239" s="26"/>
      <c r="T239" s="26">
        <v>1000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30">
        <f t="shared" si="16"/>
        <v>1500</v>
      </c>
      <c r="AO239" s="31">
        <f t="shared" si="19"/>
        <v>4685</v>
      </c>
      <c r="AP239" s="32">
        <f t="shared" si="18"/>
        <v>0</v>
      </c>
    </row>
    <row r="240" spans="1:42" ht="21.75" customHeight="1" x14ac:dyDescent="0.3">
      <c r="A240" s="48" t="s">
        <v>901</v>
      </c>
      <c r="B240" s="9"/>
      <c r="C240" s="31">
        <v>137</v>
      </c>
      <c r="D240" s="51"/>
      <c r="E240" s="24"/>
      <c r="F240" s="24"/>
      <c r="G240" s="3"/>
      <c r="H240" s="4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>
        <v>100</v>
      </c>
      <c r="AB240" s="26"/>
      <c r="AC240" s="26"/>
      <c r="AD240" s="26"/>
      <c r="AE240" s="26"/>
      <c r="AF240" s="26"/>
      <c r="AG240" s="26"/>
      <c r="AH240" s="26">
        <v>200</v>
      </c>
      <c r="AI240" s="26"/>
      <c r="AJ240" s="26"/>
      <c r="AK240" s="26"/>
      <c r="AL240" s="26"/>
      <c r="AM240" s="26"/>
      <c r="AN240" s="30">
        <f t="shared" si="16"/>
        <v>300</v>
      </c>
      <c r="AO240" s="31">
        <f t="shared" si="19"/>
        <v>-163</v>
      </c>
      <c r="AP240" s="32">
        <f t="shared" si="18"/>
        <v>0</v>
      </c>
    </row>
    <row r="241" spans="1:42" ht="21.75" customHeight="1" x14ac:dyDescent="0.3">
      <c r="A241" s="48" t="s">
        <v>55</v>
      </c>
      <c r="B241" s="9"/>
      <c r="C241" s="31">
        <v>200</v>
      </c>
      <c r="D241" s="51"/>
      <c r="E241" s="24"/>
      <c r="F241" s="24"/>
      <c r="G241" s="3"/>
      <c r="H241" s="4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30">
        <f t="shared" si="16"/>
        <v>0</v>
      </c>
      <c r="AO241" s="31">
        <f t="shared" si="19"/>
        <v>200</v>
      </c>
      <c r="AP241" s="32">
        <f t="shared" si="18"/>
        <v>0</v>
      </c>
    </row>
    <row r="242" spans="1:42" ht="21.75" customHeight="1" x14ac:dyDescent="0.3">
      <c r="A242" s="48" t="s">
        <v>770</v>
      </c>
      <c r="B242" s="9">
        <v>204</v>
      </c>
      <c r="C242" s="31">
        <v>10</v>
      </c>
      <c r="D242" s="51" t="s">
        <v>814</v>
      </c>
      <c r="E242" s="24">
        <v>45077</v>
      </c>
      <c r="F242" s="24">
        <v>45077</v>
      </c>
      <c r="G242" s="3"/>
      <c r="H242" s="4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30">
        <f t="shared" si="16"/>
        <v>0</v>
      </c>
      <c r="AO242" s="31">
        <f t="shared" si="19"/>
        <v>10</v>
      </c>
      <c r="AP242" s="32">
        <f t="shared" si="18"/>
        <v>2040</v>
      </c>
    </row>
    <row r="243" spans="1:42" ht="21.75" customHeight="1" x14ac:dyDescent="0.3">
      <c r="A243" s="19" t="s">
        <v>596</v>
      </c>
      <c r="B243" s="9">
        <v>24</v>
      </c>
      <c r="C243" s="31">
        <v>6607</v>
      </c>
      <c r="D243" s="51" t="s">
        <v>406</v>
      </c>
      <c r="E243" s="24">
        <v>45364</v>
      </c>
      <c r="F243" s="24">
        <v>45364</v>
      </c>
      <c r="G243" s="3">
        <v>900</v>
      </c>
      <c r="H243" s="4">
        <v>10250</v>
      </c>
      <c r="I243" s="26"/>
      <c r="J243" s="26"/>
      <c r="K243" s="26"/>
      <c r="L243" s="26">
        <v>200</v>
      </c>
      <c r="M243" s="26"/>
      <c r="N243" s="26"/>
      <c r="O243" s="26">
        <v>200</v>
      </c>
      <c r="P243" s="26"/>
      <c r="Q243" s="26"/>
      <c r="R243" s="26"/>
      <c r="S243" s="26">
        <v>200</v>
      </c>
      <c r="T243" s="26"/>
      <c r="U243" s="26"/>
      <c r="V243" s="26">
        <v>200</v>
      </c>
      <c r="W243" s="26"/>
      <c r="X243" s="26"/>
      <c r="Y243" s="26"/>
      <c r="Z243" s="26">
        <v>200</v>
      </c>
      <c r="AA243" s="26"/>
      <c r="AB243" s="26"/>
      <c r="AC243" s="26">
        <v>200</v>
      </c>
      <c r="AD243" s="26"/>
      <c r="AE243" s="26"/>
      <c r="AF243" s="26"/>
      <c r="AG243" s="26">
        <v>300</v>
      </c>
      <c r="AH243" s="26"/>
      <c r="AI243" s="26"/>
      <c r="AJ243" s="26"/>
      <c r="AK243" s="26"/>
      <c r="AL243" s="26"/>
      <c r="AM243" s="26"/>
      <c r="AN243" s="30">
        <f t="shared" si="16"/>
        <v>1500</v>
      </c>
      <c r="AO243" s="31">
        <f t="shared" si="19"/>
        <v>6007</v>
      </c>
      <c r="AP243" s="32">
        <f t="shared" si="18"/>
        <v>144168</v>
      </c>
    </row>
    <row r="244" spans="1:42" ht="21.75" customHeight="1" x14ac:dyDescent="0.3">
      <c r="A244" s="48" t="s">
        <v>56</v>
      </c>
      <c r="B244" s="9">
        <v>13</v>
      </c>
      <c r="C244" s="31">
        <v>600</v>
      </c>
      <c r="D244" s="51" t="s">
        <v>603</v>
      </c>
      <c r="E244" s="24">
        <v>45364</v>
      </c>
      <c r="F244" s="24">
        <v>45364</v>
      </c>
      <c r="G244" s="3">
        <v>1000</v>
      </c>
      <c r="H244" s="4">
        <v>1639</v>
      </c>
      <c r="I244" s="26"/>
      <c r="J244" s="26"/>
      <c r="K244" s="26"/>
      <c r="L244" s="26">
        <v>200</v>
      </c>
      <c r="M244" s="26"/>
      <c r="N244" s="26"/>
      <c r="O244" s="26">
        <v>100</v>
      </c>
      <c r="P244" s="26"/>
      <c r="Q244" s="26"/>
      <c r="R244" s="26"/>
      <c r="S244" s="26">
        <v>100</v>
      </c>
      <c r="T244" s="26"/>
      <c r="U244" s="26"/>
      <c r="V244" s="26">
        <v>100</v>
      </c>
      <c r="W244" s="26"/>
      <c r="X244" s="26"/>
      <c r="Y244" s="26"/>
      <c r="Z244" s="26">
        <v>200</v>
      </c>
      <c r="AA244" s="26"/>
      <c r="AB244" s="26"/>
      <c r="AC244" s="26">
        <v>200</v>
      </c>
      <c r="AD244" s="26"/>
      <c r="AE244" s="26"/>
      <c r="AF244" s="26"/>
      <c r="AG244" s="26">
        <v>200</v>
      </c>
      <c r="AH244" s="26"/>
      <c r="AI244" s="26"/>
      <c r="AJ244" s="26"/>
      <c r="AK244" s="26"/>
      <c r="AL244" s="26"/>
      <c r="AM244" s="26"/>
      <c r="AN244" s="30">
        <f t="shared" si="16"/>
        <v>1100</v>
      </c>
      <c r="AO244" s="31">
        <f t="shared" si="19"/>
        <v>500</v>
      </c>
      <c r="AP244" s="32">
        <f t="shared" si="18"/>
        <v>6500</v>
      </c>
    </row>
    <row r="245" spans="1:42" ht="21.75" customHeight="1" x14ac:dyDescent="0.3">
      <c r="A245" s="48" t="s">
        <v>57</v>
      </c>
      <c r="B245" s="9"/>
      <c r="C245" s="31">
        <v>500</v>
      </c>
      <c r="D245" s="51"/>
      <c r="E245" s="24"/>
      <c r="F245" s="24"/>
      <c r="G245" s="3"/>
      <c r="H245" s="4">
        <v>7417</v>
      </c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30">
        <f t="shared" si="16"/>
        <v>0</v>
      </c>
      <c r="AO245" s="31">
        <f t="shared" si="19"/>
        <v>500</v>
      </c>
      <c r="AP245" s="32">
        <f t="shared" si="18"/>
        <v>0</v>
      </c>
    </row>
    <row r="246" spans="1:42" ht="21.75" customHeight="1" x14ac:dyDescent="0.3">
      <c r="A246" s="48" t="s">
        <v>58</v>
      </c>
      <c r="B246" s="9"/>
      <c r="C246" s="31">
        <v>0</v>
      </c>
      <c r="D246" s="51"/>
      <c r="E246" s="24"/>
      <c r="F246" s="24"/>
      <c r="G246" s="3"/>
      <c r="H246" s="4">
        <v>1131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30">
        <f t="shared" si="16"/>
        <v>0</v>
      </c>
      <c r="AO246" s="31">
        <f t="shared" si="19"/>
        <v>0</v>
      </c>
      <c r="AP246" s="32">
        <f t="shared" si="18"/>
        <v>0</v>
      </c>
    </row>
    <row r="247" spans="1:42" ht="21.75" customHeight="1" x14ac:dyDescent="0.3">
      <c r="A247" s="20" t="s">
        <v>674</v>
      </c>
      <c r="B247" s="16">
        <v>2180</v>
      </c>
      <c r="C247" s="31">
        <v>0</v>
      </c>
      <c r="D247" s="52"/>
      <c r="E247" s="3"/>
      <c r="F247" s="3"/>
      <c r="G247" s="3"/>
      <c r="H247" s="3"/>
      <c r="I247" s="3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30">
        <f t="shared" si="16"/>
        <v>0</v>
      </c>
      <c r="AO247" s="31">
        <f t="shared" si="19"/>
        <v>0</v>
      </c>
      <c r="AP247" s="32">
        <f t="shared" si="18"/>
        <v>0</v>
      </c>
    </row>
    <row r="248" spans="1:42" ht="21.75" customHeight="1" x14ac:dyDescent="0.3">
      <c r="A248" s="48" t="s">
        <v>59</v>
      </c>
      <c r="B248" s="9">
        <v>9.83</v>
      </c>
      <c r="C248" s="31">
        <v>0</v>
      </c>
      <c r="D248" s="51"/>
      <c r="E248" s="24"/>
      <c r="F248" s="24"/>
      <c r="G248" s="3"/>
      <c r="H248" s="4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30">
        <f t="shared" si="16"/>
        <v>0</v>
      </c>
      <c r="AO248" s="31">
        <f t="shared" si="19"/>
        <v>0</v>
      </c>
      <c r="AP248" s="32">
        <f t="shared" si="18"/>
        <v>0</v>
      </c>
    </row>
    <row r="249" spans="1:42" ht="21.75" customHeight="1" x14ac:dyDescent="0.3">
      <c r="A249" s="48" t="s">
        <v>407</v>
      </c>
      <c r="B249" s="9">
        <v>12.65</v>
      </c>
      <c r="C249" s="31">
        <v>2050</v>
      </c>
      <c r="D249" s="51" t="s">
        <v>856</v>
      </c>
      <c r="E249" s="24">
        <v>45309</v>
      </c>
      <c r="F249" s="24">
        <v>45309</v>
      </c>
      <c r="G249" s="3"/>
      <c r="H249" s="4">
        <v>41876</v>
      </c>
      <c r="I249" s="26"/>
      <c r="J249" s="26"/>
      <c r="K249" s="26"/>
      <c r="L249" s="26">
        <v>75</v>
      </c>
      <c r="M249" s="26"/>
      <c r="N249" s="26"/>
      <c r="O249" s="26"/>
      <c r="P249" s="26"/>
      <c r="Q249" s="26"/>
      <c r="R249" s="26"/>
      <c r="S249" s="26"/>
      <c r="T249" s="26"/>
      <c r="U249" s="26"/>
      <c r="V249" s="26">
        <v>50</v>
      </c>
      <c r="W249" s="26"/>
      <c r="X249" s="26"/>
      <c r="Y249" s="26"/>
      <c r="Z249" s="26">
        <v>50</v>
      </c>
      <c r="AA249" s="26"/>
      <c r="AB249" s="26"/>
      <c r="AC249" s="26"/>
      <c r="AD249" s="26"/>
      <c r="AE249" s="26"/>
      <c r="AF249" s="26"/>
      <c r="AG249" s="26">
        <v>150</v>
      </c>
      <c r="AH249" s="26"/>
      <c r="AI249" s="26"/>
      <c r="AJ249" s="26"/>
      <c r="AK249" s="26"/>
      <c r="AL249" s="26"/>
      <c r="AM249" s="26"/>
      <c r="AN249" s="30">
        <f t="shared" si="16"/>
        <v>325</v>
      </c>
      <c r="AO249" s="31">
        <f t="shared" si="19"/>
        <v>1725</v>
      </c>
      <c r="AP249" s="32">
        <f t="shared" si="18"/>
        <v>21821.25</v>
      </c>
    </row>
    <row r="250" spans="1:42" ht="21.75" customHeight="1" x14ac:dyDescent="0.3">
      <c r="A250" s="48" t="s">
        <v>60</v>
      </c>
      <c r="B250" s="9"/>
      <c r="C250" s="31">
        <v>870</v>
      </c>
      <c r="D250" s="51"/>
      <c r="E250" s="24"/>
      <c r="F250" s="24"/>
      <c r="G250" s="3"/>
      <c r="H250" s="4">
        <v>9226</v>
      </c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30">
        <f t="shared" si="16"/>
        <v>0</v>
      </c>
      <c r="AO250" s="31">
        <f t="shared" si="19"/>
        <v>870</v>
      </c>
      <c r="AP250" s="32">
        <f t="shared" si="18"/>
        <v>0</v>
      </c>
    </row>
    <row r="251" spans="1:42" ht="21.75" customHeight="1" x14ac:dyDescent="0.3">
      <c r="A251" s="48" t="s">
        <v>176</v>
      </c>
      <c r="B251" s="9"/>
      <c r="C251" s="31">
        <v>300</v>
      </c>
      <c r="D251" s="51" t="s">
        <v>406</v>
      </c>
      <c r="E251" s="24">
        <v>44820</v>
      </c>
      <c r="F251" s="24">
        <v>44820</v>
      </c>
      <c r="G251" s="3"/>
      <c r="H251" s="4">
        <v>1230</v>
      </c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30">
        <f t="shared" ref="AN251:AN266" si="20">I251+J251+K251+L251+M251+N251+O251+P251+Q251+R251+S251+T251+U251+V251+W251+X251+Y251+Z251+AA251+AB251+AC251+AD251+AE251+AF251+AG251+AH251+AI251+AJ251+AK251+AL251+AM251</f>
        <v>0</v>
      </c>
      <c r="AO251" s="31">
        <f t="shared" si="19"/>
        <v>300</v>
      </c>
      <c r="AP251" s="32">
        <f t="shared" si="18"/>
        <v>0</v>
      </c>
    </row>
    <row r="252" spans="1:42" ht="20.25" customHeight="1" x14ac:dyDescent="0.3">
      <c r="A252" s="21" t="s">
        <v>817</v>
      </c>
      <c r="B252" s="9">
        <v>11.7</v>
      </c>
      <c r="C252" s="31">
        <v>180</v>
      </c>
      <c r="D252" s="51" t="s">
        <v>406</v>
      </c>
      <c r="E252" s="24">
        <v>45093</v>
      </c>
      <c r="F252" s="24">
        <v>45093</v>
      </c>
      <c r="G252" s="3"/>
      <c r="H252" s="4">
        <v>9880</v>
      </c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30">
        <f t="shared" si="20"/>
        <v>0</v>
      </c>
      <c r="AO252" s="31">
        <f t="shared" si="19"/>
        <v>180</v>
      </c>
      <c r="AP252" s="32">
        <f t="shared" si="18"/>
        <v>2106</v>
      </c>
    </row>
    <row r="253" spans="1:42" ht="21.75" customHeight="1" x14ac:dyDescent="0.3">
      <c r="A253" s="20" t="s">
        <v>368</v>
      </c>
      <c r="B253" s="9"/>
      <c r="C253" s="31">
        <v>0</v>
      </c>
      <c r="D253" s="51"/>
      <c r="E253" s="24"/>
      <c r="F253" s="24"/>
      <c r="G253" s="3"/>
      <c r="H253" s="4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30">
        <f t="shared" si="20"/>
        <v>0</v>
      </c>
      <c r="AO253" s="31">
        <f t="shared" si="19"/>
        <v>0</v>
      </c>
      <c r="AP253" s="32">
        <f t="shared" si="18"/>
        <v>0</v>
      </c>
    </row>
    <row r="254" spans="1:42" ht="21.75" customHeight="1" x14ac:dyDescent="0.3">
      <c r="A254" s="48" t="s">
        <v>408</v>
      </c>
      <c r="B254" s="9">
        <v>3.48</v>
      </c>
      <c r="C254" s="31">
        <v>0</v>
      </c>
      <c r="D254" s="51" t="s">
        <v>406</v>
      </c>
      <c r="E254" s="24">
        <v>45211</v>
      </c>
      <c r="F254" s="24">
        <v>45211</v>
      </c>
      <c r="G254" s="3"/>
      <c r="H254" s="4">
        <v>433</v>
      </c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>
        <v>400</v>
      </c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30">
        <f t="shared" si="20"/>
        <v>400</v>
      </c>
      <c r="AO254" s="31">
        <f t="shared" si="19"/>
        <v>-400</v>
      </c>
      <c r="AP254" s="32">
        <f t="shared" si="18"/>
        <v>-1392</v>
      </c>
    </row>
    <row r="255" spans="1:42" ht="21.75" customHeight="1" x14ac:dyDescent="0.3">
      <c r="A255" s="48" t="s">
        <v>62</v>
      </c>
      <c r="B255" s="9">
        <v>0.19</v>
      </c>
      <c r="C255" s="31">
        <v>300</v>
      </c>
      <c r="D255" s="51" t="s">
        <v>406</v>
      </c>
      <c r="E255" s="24">
        <v>45309</v>
      </c>
      <c r="F255" s="24">
        <v>45309</v>
      </c>
      <c r="G255" s="3"/>
      <c r="H255" s="4">
        <v>1047</v>
      </c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30">
        <f t="shared" si="20"/>
        <v>0</v>
      </c>
      <c r="AO255" s="31">
        <f t="shared" si="19"/>
        <v>300</v>
      </c>
      <c r="AP255" s="32">
        <f t="shared" si="18"/>
        <v>57</v>
      </c>
    </row>
    <row r="256" spans="1:42" ht="21.75" customHeight="1" x14ac:dyDescent="0.3">
      <c r="A256" s="48" t="s">
        <v>61</v>
      </c>
      <c r="B256" s="9">
        <v>2.2599999999999998</v>
      </c>
      <c r="C256" s="31">
        <v>27990</v>
      </c>
      <c r="D256" s="51" t="s">
        <v>406</v>
      </c>
      <c r="E256" s="24">
        <v>45364</v>
      </c>
      <c r="F256" s="24">
        <v>45364</v>
      </c>
      <c r="G256" s="3">
        <v>3300</v>
      </c>
      <c r="H256" s="4">
        <v>1045</v>
      </c>
      <c r="I256" s="26"/>
      <c r="J256" s="26"/>
      <c r="K256" s="26"/>
      <c r="L256" s="26">
        <v>500</v>
      </c>
      <c r="M256" s="26"/>
      <c r="N256" s="26"/>
      <c r="O256" s="26">
        <v>500</v>
      </c>
      <c r="P256" s="26"/>
      <c r="Q256" s="26"/>
      <c r="R256" s="26"/>
      <c r="S256" s="26">
        <v>400</v>
      </c>
      <c r="T256" s="26"/>
      <c r="U256" s="26"/>
      <c r="V256" s="26"/>
      <c r="W256" s="26"/>
      <c r="X256" s="26"/>
      <c r="Y256" s="26"/>
      <c r="Z256" s="26">
        <v>500</v>
      </c>
      <c r="AA256" s="26"/>
      <c r="AB256" s="26"/>
      <c r="AC256" s="26">
        <v>500</v>
      </c>
      <c r="AD256" s="26"/>
      <c r="AE256" s="26"/>
      <c r="AF256" s="26"/>
      <c r="AG256" s="26">
        <v>1000</v>
      </c>
      <c r="AH256" s="26"/>
      <c r="AI256" s="26">
        <v>100</v>
      </c>
      <c r="AJ256" s="26"/>
      <c r="AK256" s="26"/>
      <c r="AL256" s="26"/>
      <c r="AM256" s="26"/>
      <c r="AN256" s="30">
        <f t="shared" si="20"/>
        <v>3500</v>
      </c>
      <c r="AO256" s="31">
        <f t="shared" si="19"/>
        <v>27790</v>
      </c>
      <c r="AP256" s="32">
        <f t="shared" si="18"/>
        <v>62805.399999999994</v>
      </c>
    </row>
    <row r="257" spans="1:42" ht="21.75" customHeight="1" x14ac:dyDescent="0.3">
      <c r="A257" s="20" t="s">
        <v>63</v>
      </c>
      <c r="B257" s="9"/>
      <c r="C257" s="31">
        <v>0</v>
      </c>
      <c r="D257" s="51"/>
      <c r="E257" s="24"/>
      <c r="F257" s="24"/>
      <c r="G257" s="3"/>
      <c r="H257" s="4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30">
        <f t="shared" si="20"/>
        <v>0</v>
      </c>
      <c r="AO257" s="31">
        <f t="shared" si="19"/>
        <v>0</v>
      </c>
      <c r="AP257" s="32">
        <f t="shared" si="18"/>
        <v>0</v>
      </c>
    </row>
    <row r="258" spans="1:42" ht="21" customHeight="1" x14ac:dyDescent="0.3">
      <c r="A258" s="17" t="s">
        <v>504</v>
      </c>
      <c r="B258" s="9">
        <v>134.06</v>
      </c>
      <c r="C258" s="31">
        <v>0</v>
      </c>
      <c r="D258" s="51" t="s">
        <v>406</v>
      </c>
      <c r="E258" s="24">
        <v>44848</v>
      </c>
      <c r="F258" s="24">
        <v>44848</v>
      </c>
      <c r="G258" s="3"/>
      <c r="H258" s="4">
        <v>1169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30">
        <f t="shared" si="20"/>
        <v>0</v>
      </c>
      <c r="AO258" s="31">
        <f t="shared" si="19"/>
        <v>0</v>
      </c>
      <c r="AP258" s="32">
        <f t="shared" si="18"/>
        <v>0</v>
      </c>
    </row>
    <row r="259" spans="1:42" ht="21.75" customHeight="1" x14ac:dyDescent="0.3">
      <c r="A259" s="48" t="s">
        <v>425</v>
      </c>
      <c r="B259" s="9">
        <v>180</v>
      </c>
      <c r="C259" s="31">
        <v>480</v>
      </c>
      <c r="D259" s="51" t="s">
        <v>994</v>
      </c>
      <c r="E259" s="24">
        <v>45351</v>
      </c>
      <c r="F259" s="24">
        <v>45351</v>
      </c>
      <c r="G259" s="3">
        <v>500</v>
      </c>
      <c r="H259" s="4">
        <v>438</v>
      </c>
      <c r="I259" s="26"/>
      <c r="J259" s="26"/>
      <c r="K259" s="26"/>
      <c r="L259" s="26">
        <v>30</v>
      </c>
      <c r="M259" s="26"/>
      <c r="N259" s="26"/>
      <c r="O259" s="26">
        <v>15</v>
      </c>
      <c r="P259" s="26"/>
      <c r="Q259" s="26"/>
      <c r="R259" s="26"/>
      <c r="S259" s="26">
        <v>15</v>
      </c>
      <c r="T259" s="26"/>
      <c r="U259" s="26"/>
      <c r="V259" s="26">
        <v>10</v>
      </c>
      <c r="W259" s="26"/>
      <c r="X259" s="26"/>
      <c r="Y259" s="26"/>
      <c r="Z259" s="26">
        <v>15</v>
      </c>
      <c r="AA259" s="26"/>
      <c r="AB259" s="26"/>
      <c r="AC259" s="26">
        <v>15</v>
      </c>
      <c r="AD259" s="26"/>
      <c r="AE259" s="26"/>
      <c r="AF259" s="26"/>
      <c r="AG259" s="26">
        <v>30</v>
      </c>
      <c r="AH259" s="26"/>
      <c r="AI259" s="26">
        <v>25</v>
      </c>
      <c r="AJ259" s="26"/>
      <c r="AK259" s="26"/>
      <c r="AL259" s="26"/>
      <c r="AM259" s="26"/>
      <c r="AN259" s="30">
        <f t="shared" si="20"/>
        <v>155</v>
      </c>
      <c r="AO259" s="31">
        <f t="shared" si="19"/>
        <v>825</v>
      </c>
      <c r="AP259" s="32">
        <f t="shared" si="18"/>
        <v>148500</v>
      </c>
    </row>
    <row r="260" spans="1:42" ht="23.25" customHeight="1" x14ac:dyDescent="0.3">
      <c r="A260" s="48" t="s">
        <v>609</v>
      </c>
      <c r="B260" s="9">
        <v>17.399999999999999</v>
      </c>
      <c r="C260" s="31">
        <v>19500</v>
      </c>
      <c r="D260" s="51" t="s">
        <v>505</v>
      </c>
      <c r="E260" s="24">
        <v>45335</v>
      </c>
      <c r="F260" s="24">
        <v>45335</v>
      </c>
      <c r="G260" s="3"/>
      <c r="H260" s="4">
        <v>1852</v>
      </c>
      <c r="I260" s="26"/>
      <c r="J260" s="26"/>
      <c r="K260" s="26"/>
      <c r="L260" s="26">
        <v>200</v>
      </c>
      <c r="M260" s="26"/>
      <c r="N260" s="26"/>
      <c r="O260" s="26">
        <v>200</v>
      </c>
      <c r="P260" s="26"/>
      <c r="Q260" s="26"/>
      <c r="R260" s="26"/>
      <c r="S260" s="26">
        <v>300</v>
      </c>
      <c r="T260" s="26"/>
      <c r="U260" s="26"/>
      <c r="V260" s="26">
        <v>200</v>
      </c>
      <c r="W260" s="26"/>
      <c r="X260" s="26"/>
      <c r="Y260" s="26"/>
      <c r="Z260" s="26">
        <v>300</v>
      </c>
      <c r="AA260" s="26"/>
      <c r="AB260" s="26"/>
      <c r="AC260" s="26">
        <v>300</v>
      </c>
      <c r="AD260" s="26"/>
      <c r="AE260" s="26"/>
      <c r="AF260" s="26"/>
      <c r="AG260" s="26">
        <v>400</v>
      </c>
      <c r="AH260" s="26"/>
      <c r="AI260" s="26"/>
      <c r="AJ260" s="26"/>
      <c r="AK260" s="26"/>
      <c r="AL260" s="26"/>
      <c r="AM260" s="26"/>
      <c r="AN260" s="30">
        <f t="shared" si="20"/>
        <v>1900</v>
      </c>
      <c r="AO260" s="31">
        <f t="shared" si="19"/>
        <v>17600</v>
      </c>
      <c r="AP260" s="32">
        <f t="shared" si="18"/>
        <v>306240</v>
      </c>
    </row>
    <row r="261" spans="1:42" ht="21.75" customHeight="1" x14ac:dyDescent="0.3">
      <c r="A261" s="61" t="s">
        <v>64</v>
      </c>
      <c r="B261" s="9">
        <v>0.6</v>
      </c>
      <c r="C261" s="31">
        <v>1500</v>
      </c>
      <c r="D261" s="51" t="s">
        <v>406</v>
      </c>
      <c r="E261" s="24">
        <v>45093</v>
      </c>
      <c r="F261" s="24">
        <v>45093</v>
      </c>
      <c r="G261" s="3"/>
      <c r="H261" s="4">
        <v>9333</v>
      </c>
      <c r="I261" s="26"/>
      <c r="J261" s="26"/>
      <c r="K261" s="26"/>
      <c r="L261" s="26">
        <v>200</v>
      </c>
      <c r="M261" s="26"/>
      <c r="N261" s="26"/>
      <c r="O261" s="26">
        <v>200</v>
      </c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>
        <v>200</v>
      </c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30">
        <f t="shared" si="20"/>
        <v>600</v>
      </c>
      <c r="AO261" s="31">
        <f t="shared" si="19"/>
        <v>900</v>
      </c>
      <c r="AP261" s="32">
        <f t="shared" si="18"/>
        <v>540</v>
      </c>
    </row>
    <row r="262" spans="1:42" ht="21.75" customHeight="1" x14ac:dyDescent="0.3">
      <c r="A262" s="48" t="s">
        <v>409</v>
      </c>
      <c r="B262" s="9">
        <v>21.6</v>
      </c>
      <c r="C262" s="31">
        <v>1500</v>
      </c>
      <c r="D262" s="51" t="s">
        <v>406</v>
      </c>
      <c r="E262" s="24">
        <v>44757</v>
      </c>
      <c r="F262" s="24">
        <v>44757</v>
      </c>
      <c r="G262" s="3"/>
      <c r="H262" s="4">
        <v>439</v>
      </c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30">
        <f t="shared" si="20"/>
        <v>0</v>
      </c>
      <c r="AO262" s="31">
        <f t="shared" si="19"/>
        <v>1500</v>
      </c>
      <c r="AP262" s="32">
        <f t="shared" si="18"/>
        <v>32400.000000000004</v>
      </c>
    </row>
    <row r="263" spans="1:42" ht="23.25" customHeight="1" x14ac:dyDescent="0.3">
      <c r="A263" s="48" t="s">
        <v>65</v>
      </c>
      <c r="B263" s="9"/>
      <c r="C263" s="31">
        <v>300</v>
      </c>
      <c r="D263" s="51"/>
      <c r="E263" s="24"/>
      <c r="F263" s="24"/>
      <c r="G263" s="3"/>
      <c r="H263" s="4">
        <v>441</v>
      </c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30">
        <f t="shared" si="20"/>
        <v>0</v>
      </c>
      <c r="AO263" s="31">
        <f t="shared" si="19"/>
        <v>300</v>
      </c>
      <c r="AP263" s="32">
        <f t="shared" si="18"/>
        <v>0</v>
      </c>
    </row>
    <row r="264" spans="1:42" ht="23.25" customHeight="1" x14ac:dyDescent="0.3">
      <c r="A264" s="48" t="s">
        <v>66</v>
      </c>
      <c r="B264" s="35">
        <v>30</v>
      </c>
      <c r="C264" s="31">
        <v>400</v>
      </c>
      <c r="D264" s="51" t="s">
        <v>943</v>
      </c>
      <c r="E264" s="24">
        <v>45324</v>
      </c>
      <c r="F264" s="24">
        <v>45324</v>
      </c>
      <c r="G264" s="3"/>
      <c r="H264" s="4">
        <v>6455</v>
      </c>
      <c r="I264" s="26"/>
      <c r="J264" s="26"/>
      <c r="K264" s="26"/>
      <c r="L264" s="26">
        <v>100</v>
      </c>
      <c r="M264" s="26"/>
      <c r="N264" s="26"/>
      <c r="O264" s="26"/>
      <c r="P264" s="26"/>
      <c r="Q264" s="26"/>
      <c r="R264" s="26"/>
      <c r="S264" s="26">
        <v>100</v>
      </c>
      <c r="T264" s="26"/>
      <c r="U264" s="26"/>
      <c r="V264" s="26"/>
      <c r="W264" s="26"/>
      <c r="X264" s="26"/>
      <c r="Y264" s="26"/>
      <c r="Z264" s="26">
        <v>100</v>
      </c>
      <c r="AA264" s="26"/>
      <c r="AB264" s="26"/>
      <c r="AC264" s="26"/>
      <c r="AD264" s="26"/>
      <c r="AE264" s="26"/>
      <c r="AF264" s="26"/>
      <c r="AG264" s="26">
        <v>100</v>
      </c>
      <c r="AH264" s="26"/>
      <c r="AI264" s="26"/>
      <c r="AJ264" s="26"/>
      <c r="AK264" s="26"/>
      <c r="AL264" s="26"/>
      <c r="AM264" s="26"/>
      <c r="AN264" s="30">
        <f t="shared" si="20"/>
        <v>400</v>
      </c>
      <c r="AO264" s="31">
        <f t="shared" ref="AO264:AO295" si="21">C264+G264-AN264</f>
        <v>0</v>
      </c>
      <c r="AP264" s="32">
        <f t="shared" si="18"/>
        <v>0</v>
      </c>
    </row>
    <row r="265" spans="1:42" ht="21.75" customHeight="1" x14ac:dyDescent="0.3">
      <c r="A265" s="19" t="s">
        <v>67</v>
      </c>
      <c r="B265" s="9">
        <v>8</v>
      </c>
      <c r="C265" s="31">
        <v>275</v>
      </c>
      <c r="D265" s="51" t="s">
        <v>841</v>
      </c>
      <c r="E265" s="24" t="s">
        <v>960</v>
      </c>
      <c r="F265" s="24" t="s">
        <v>960</v>
      </c>
      <c r="G265" s="3"/>
      <c r="H265" s="4">
        <v>10539</v>
      </c>
      <c r="I265" s="26"/>
      <c r="J265" s="26"/>
      <c r="K265" s="26"/>
      <c r="L265" s="26"/>
      <c r="M265" s="26"/>
      <c r="N265" s="26"/>
      <c r="O265" s="26">
        <v>200</v>
      </c>
      <c r="P265" s="26"/>
      <c r="Q265" s="26"/>
      <c r="R265" s="26"/>
      <c r="S265" s="26">
        <v>100</v>
      </c>
      <c r="T265" s="26"/>
      <c r="U265" s="26"/>
      <c r="V265" s="26">
        <v>300</v>
      </c>
      <c r="W265" s="26"/>
      <c r="X265" s="26"/>
      <c r="Y265" s="26"/>
      <c r="Z265" s="26">
        <v>200</v>
      </c>
      <c r="AA265" s="26"/>
      <c r="AB265" s="26"/>
      <c r="AC265" s="26"/>
      <c r="AD265" s="26"/>
      <c r="AE265" s="26"/>
      <c r="AF265" s="26"/>
      <c r="AG265" s="26">
        <v>400</v>
      </c>
      <c r="AH265" s="26"/>
      <c r="AI265" s="26"/>
      <c r="AJ265" s="26"/>
      <c r="AK265" s="26"/>
      <c r="AL265" s="26"/>
      <c r="AM265" s="26"/>
      <c r="AN265" s="30">
        <f t="shared" si="20"/>
        <v>1200</v>
      </c>
      <c r="AO265" s="31">
        <f t="shared" si="21"/>
        <v>-925</v>
      </c>
      <c r="AP265" s="32">
        <f t="shared" si="18"/>
        <v>-7400</v>
      </c>
    </row>
    <row r="266" spans="1:42" ht="21.75" customHeight="1" x14ac:dyDescent="0.3">
      <c r="A266" s="48" t="s">
        <v>491</v>
      </c>
      <c r="B266" s="9">
        <v>540</v>
      </c>
      <c r="C266" s="31"/>
      <c r="D266" s="51" t="s">
        <v>406</v>
      </c>
      <c r="E266" s="24" t="s">
        <v>492</v>
      </c>
      <c r="F266" s="24" t="s">
        <v>492</v>
      </c>
      <c r="G266" s="3"/>
      <c r="H266" s="4">
        <v>409</v>
      </c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30">
        <f t="shared" si="20"/>
        <v>0</v>
      </c>
      <c r="AO266" s="31">
        <f t="shared" si="21"/>
        <v>0</v>
      </c>
      <c r="AP266" s="32">
        <f t="shared" si="18"/>
        <v>0</v>
      </c>
    </row>
    <row r="267" spans="1:42" ht="21.75" customHeight="1" x14ac:dyDescent="0.3">
      <c r="A267" s="48" t="s">
        <v>816</v>
      </c>
      <c r="B267" s="9">
        <v>22.8</v>
      </c>
      <c r="C267" s="31">
        <v>89</v>
      </c>
      <c r="D267" s="51" t="s">
        <v>506</v>
      </c>
      <c r="E267" s="24">
        <v>45335</v>
      </c>
      <c r="F267" s="24">
        <v>45335</v>
      </c>
      <c r="G267" s="3"/>
      <c r="H267" s="4">
        <v>9705</v>
      </c>
      <c r="I267" s="26"/>
      <c r="J267" s="26"/>
      <c r="K267" s="26"/>
      <c r="L267" s="26">
        <v>20</v>
      </c>
      <c r="M267" s="26"/>
      <c r="N267" s="26"/>
      <c r="O267" s="26">
        <v>20</v>
      </c>
      <c r="P267" s="26"/>
      <c r="Q267" s="26"/>
      <c r="R267" s="26"/>
      <c r="S267" s="26">
        <v>20</v>
      </c>
      <c r="T267" s="26"/>
      <c r="U267" s="26"/>
      <c r="V267" s="26"/>
      <c r="W267" s="26"/>
      <c r="X267" s="26"/>
      <c r="Y267" s="26"/>
      <c r="Z267" s="26"/>
      <c r="AA267" s="26">
        <v>10</v>
      </c>
      <c r="AB267" s="26"/>
      <c r="AC267" s="26">
        <v>19</v>
      </c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30">
        <v>11</v>
      </c>
      <c r="AO267" s="31">
        <f t="shared" si="21"/>
        <v>78</v>
      </c>
      <c r="AP267" s="32">
        <f t="shared" si="18"/>
        <v>1778.4</v>
      </c>
    </row>
    <row r="268" spans="1:42" ht="21.75" customHeight="1" x14ac:dyDescent="0.3">
      <c r="A268" s="48" t="s">
        <v>809</v>
      </c>
      <c r="B268" s="9">
        <v>1575</v>
      </c>
      <c r="C268" s="31">
        <v>7</v>
      </c>
      <c r="D268" s="51" t="s">
        <v>814</v>
      </c>
      <c r="E268" s="24">
        <v>45077</v>
      </c>
      <c r="F268" s="24">
        <v>45077</v>
      </c>
      <c r="G268" s="3"/>
      <c r="H268" s="4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30">
        <f t="shared" ref="AN268:AN297" si="22">I268+J268+K268+L268+M268+N268+O268+P268+Q268+R268+S268+T268+U268+V268+W268+X268+Y268+Z268+AA268+AB268+AC268+AD268+AE268+AF268+AG268+AH268+AI268+AJ268+AK268+AL268+AM268</f>
        <v>0</v>
      </c>
      <c r="AO268" s="31">
        <f t="shared" si="21"/>
        <v>7</v>
      </c>
      <c r="AP268" s="32">
        <f t="shared" si="18"/>
        <v>11025</v>
      </c>
    </row>
    <row r="269" spans="1:42" ht="21.75" customHeight="1" x14ac:dyDescent="0.3">
      <c r="A269" s="48" t="s">
        <v>759</v>
      </c>
      <c r="B269" s="9">
        <v>210</v>
      </c>
      <c r="C269" s="31">
        <v>5</v>
      </c>
      <c r="D269" s="51" t="s">
        <v>814</v>
      </c>
      <c r="E269" s="24">
        <v>45077</v>
      </c>
      <c r="F269" s="24">
        <v>45077</v>
      </c>
      <c r="G269" s="3"/>
      <c r="H269" s="4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30">
        <f t="shared" si="22"/>
        <v>0</v>
      </c>
      <c r="AO269" s="31">
        <f t="shared" si="21"/>
        <v>5</v>
      </c>
      <c r="AP269" s="32">
        <f t="shared" si="18"/>
        <v>1050</v>
      </c>
    </row>
    <row r="270" spans="1:42" ht="21.75" customHeight="1" x14ac:dyDescent="0.3">
      <c r="A270" s="48" t="s">
        <v>231</v>
      </c>
      <c r="B270" s="9"/>
      <c r="C270" s="31"/>
      <c r="D270" s="51"/>
      <c r="E270" s="24"/>
      <c r="F270" s="24"/>
      <c r="G270" s="3"/>
      <c r="H270" s="4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30">
        <f t="shared" si="22"/>
        <v>0</v>
      </c>
      <c r="AO270" s="31">
        <f t="shared" si="21"/>
        <v>0</v>
      </c>
      <c r="AP270" s="32">
        <f t="shared" si="18"/>
        <v>0</v>
      </c>
    </row>
    <row r="271" spans="1:42" ht="21.75" customHeight="1" x14ac:dyDescent="0.3">
      <c r="A271" s="48" t="s">
        <v>68</v>
      </c>
      <c r="B271" s="9">
        <v>0.54</v>
      </c>
      <c r="C271" s="31">
        <v>960</v>
      </c>
      <c r="D271" s="51" t="s">
        <v>406</v>
      </c>
      <c r="E271" s="24">
        <v>45364</v>
      </c>
      <c r="F271" s="24">
        <v>45364</v>
      </c>
      <c r="G271" s="3">
        <v>100</v>
      </c>
      <c r="H271" s="4">
        <v>492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30">
        <f t="shared" si="22"/>
        <v>0</v>
      </c>
      <c r="AO271" s="31">
        <f t="shared" si="21"/>
        <v>1060</v>
      </c>
      <c r="AP271" s="32">
        <f t="shared" si="18"/>
        <v>572.40000000000009</v>
      </c>
    </row>
    <row r="272" spans="1:42" ht="21.75" customHeight="1" x14ac:dyDescent="0.3">
      <c r="A272" s="48" t="s">
        <v>69</v>
      </c>
      <c r="B272" s="9">
        <v>0.61</v>
      </c>
      <c r="C272" s="31">
        <v>1130</v>
      </c>
      <c r="D272" s="51" t="s">
        <v>406</v>
      </c>
      <c r="E272" s="24">
        <v>45364</v>
      </c>
      <c r="F272" s="24">
        <v>45364</v>
      </c>
      <c r="G272" s="3">
        <v>100</v>
      </c>
      <c r="H272" s="4">
        <v>1435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30">
        <f t="shared" si="22"/>
        <v>0</v>
      </c>
      <c r="AO272" s="31">
        <f t="shared" si="21"/>
        <v>1230</v>
      </c>
      <c r="AP272" s="32">
        <f t="shared" si="18"/>
        <v>750.3</v>
      </c>
    </row>
    <row r="273" spans="1:42" ht="21.75" customHeight="1" x14ac:dyDescent="0.3">
      <c r="A273" s="48" t="s">
        <v>451</v>
      </c>
      <c r="B273" s="9"/>
      <c r="C273" s="31">
        <v>3000</v>
      </c>
      <c r="D273" s="51"/>
      <c r="E273" s="24"/>
      <c r="F273" s="24"/>
      <c r="G273" s="3"/>
      <c r="H273" s="4">
        <v>11848</v>
      </c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30">
        <f t="shared" si="22"/>
        <v>0</v>
      </c>
      <c r="AO273" s="31">
        <f t="shared" si="21"/>
        <v>3000</v>
      </c>
      <c r="AP273" s="32">
        <f t="shared" si="18"/>
        <v>0</v>
      </c>
    </row>
    <row r="274" spans="1:42" ht="21.75" customHeight="1" x14ac:dyDescent="0.3">
      <c r="A274" s="48" t="s">
        <v>70</v>
      </c>
      <c r="B274" s="9">
        <v>207</v>
      </c>
      <c r="C274" s="31">
        <v>0</v>
      </c>
      <c r="D274" s="51" t="s">
        <v>488</v>
      </c>
      <c r="E274" s="24">
        <v>44818</v>
      </c>
      <c r="F274" s="24">
        <v>44818</v>
      </c>
      <c r="G274" s="3"/>
      <c r="H274" s="4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30">
        <f t="shared" si="22"/>
        <v>0</v>
      </c>
      <c r="AO274" s="31">
        <f t="shared" si="21"/>
        <v>0</v>
      </c>
      <c r="AP274" s="32">
        <f t="shared" si="18"/>
        <v>0</v>
      </c>
    </row>
    <row r="275" spans="1:42" ht="21.75" customHeight="1" x14ac:dyDescent="0.3">
      <c r="A275" s="48" t="s">
        <v>71</v>
      </c>
      <c r="B275" s="9">
        <v>159</v>
      </c>
      <c r="C275" s="31">
        <v>0</v>
      </c>
      <c r="D275" s="51" t="s">
        <v>424</v>
      </c>
      <c r="E275" s="24"/>
      <c r="F275" s="24"/>
      <c r="G275" s="3"/>
      <c r="H275" s="4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30">
        <f t="shared" si="22"/>
        <v>0</v>
      </c>
      <c r="AO275" s="31">
        <f t="shared" si="21"/>
        <v>0</v>
      </c>
      <c r="AP275" s="32">
        <f t="shared" si="18"/>
        <v>0</v>
      </c>
    </row>
    <row r="276" spans="1:42" ht="23.25" customHeight="1" x14ac:dyDescent="0.3">
      <c r="A276" s="48" t="s">
        <v>235</v>
      </c>
      <c r="B276" s="9"/>
      <c r="C276" s="31">
        <v>20</v>
      </c>
      <c r="D276" s="51"/>
      <c r="E276" s="24"/>
      <c r="F276" s="24"/>
      <c r="G276" s="3"/>
      <c r="H276" s="4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30">
        <f t="shared" si="22"/>
        <v>0</v>
      </c>
      <c r="AO276" s="31">
        <f t="shared" si="21"/>
        <v>20</v>
      </c>
      <c r="AP276" s="32">
        <f t="shared" si="18"/>
        <v>0</v>
      </c>
    </row>
    <row r="277" spans="1:42" ht="21.75" customHeight="1" x14ac:dyDescent="0.3">
      <c r="A277" s="48" t="s">
        <v>507</v>
      </c>
      <c r="B277" s="9">
        <v>78</v>
      </c>
      <c r="C277" s="31">
        <v>2400</v>
      </c>
      <c r="D277" s="51" t="s">
        <v>406</v>
      </c>
      <c r="E277" s="24" t="s">
        <v>970</v>
      </c>
      <c r="F277" s="24" t="s">
        <v>970</v>
      </c>
      <c r="G277" s="3">
        <v>800</v>
      </c>
      <c r="H277" s="4">
        <v>1755</v>
      </c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>
        <v>200</v>
      </c>
      <c r="AA277" s="26"/>
      <c r="AB277" s="26"/>
      <c r="AC277" s="26"/>
      <c r="AD277" s="26"/>
      <c r="AE277" s="26"/>
      <c r="AF277" s="26"/>
      <c r="AG277" s="26">
        <v>300</v>
      </c>
      <c r="AH277" s="26"/>
      <c r="AI277" s="26"/>
      <c r="AJ277" s="26"/>
      <c r="AK277" s="26"/>
      <c r="AL277" s="26"/>
      <c r="AM277" s="26"/>
      <c r="AN277" s="30">
        <f t="shared" si="22"/>
        <v>500</v>
      </c>
      <c r="AO277" s="31">
        <f t="shared" si="21"/>
        <v>2700</v>
      </c>
      <c r="AP277" s="32">
        <f t="shared" si="18"/>
        <v>210600</v>
      </c>
    </row>
    <row r="278" spans="1:42" ht="21.75" customHeight="1" x14ac:dyDescent="0.3">
      <c r="A278" s="48" t="s">
        <v>72</v>
      </c>
      <c r="B278" s="9">
        <v>679.92</v>
      </c>
      <c r="C278" s="31">
        <v>5423</v>
      </c>
      <c r="D278" s="51" t="s">
        <v>405</v>
      </c>
      <c r="E278" s="24">
        <v>45364</v>
      </c>
      <c r="F278" s="24">
        <v>45364</v>
      </c>
      <c r="G278" s="3">
        <v>800</v>
      </c>
      <c r="H278" s="4">
        <v>11002</v>
      </c>
      <c r="I278" s="26"/>
      <c r="J278" s="26"/>
      <c r="K278" s="26"/>
      <c r="L278" s="26">
        <v>50</v>
      </c>
      <c r="M278" s="26"/>
      <c r="N278" s="26"/>
      <c r="O278" s="26">
        <v>60</v>
      </c>
      <c r="P278" s="26"/>
      <c r="Q278" s="26"/>
      <c r="R278" s="26"/>
      <c r="S278" s="26">
        <v>50</v>
      </c>
      <c r="T278" s="26"/>
      <c r="U278" s="26"/>
      <c r="V278" s="26">
        <v>60</v>
      </c>
      <c r="W278" s="26"/>
      <c r="X278" s="26"/>
      <c r="Y278" s="26"/>
      <c r="Z278" s="26">
        <v>60</v>
      </c>
      <c r="AA278" s="26"/>
      <c r="AB278" s="26"/>
      <c r="AC278" s="26">
        <v>60</v>
      </c>
      <c r="AD278" s="26">
        <v>10</v>
      </c>
      <c r="AE278" s="26"/>
      <c r="AF278" s="26"/>
      <c r="AG278" s="26">
        <v>140</v>
      </c>
      <c r="AH278" s="26"/>
      <c r="AI278" s="26"/>
      <c r="AJ278" s="26"/>
      <c r="AK278" s="26"/>
      <c r="AL278" s="26"/>
      <c r="AM278" s="26"/>
      <c r="AN278" s="30">
        <f t="shared" si="22"/>
        <v>490</v>
      </c>
      <c r="AO278" s="31">
        <f t="shared" si="21"/>
        <v>5733</v>
      </c>
      <c r="AP278" s="32">
        <f t="shared" si="18"/>
        <v>3897981.36</v>
      </c>
    </row>
    <row r="279" spans="1:42" ht="21.75" customHeight="1" x14ac:dyDescent="0.3">
      <c r="A279" s="20" t="s">
        <v>681</v>
      </c>
      <c r="B279" s="45">
        <v>13000</v>
      </c>
      <c r="C279" s="31">
        <v>0</v>
      </c>
      <c r="D279" s="54" t="s">
        <v>675</v>
      </c>
      <c r="E279" s="24">
        <v>45112</v>
      </c>
      <c r="F279" s="24">
        <v>45112</v>
      </c>
      <c r="G279" s="3"/>
      <c r="H279" s="3"/>
      <c r="I279" s="3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30">
        <f t="shared" si="22"/>
        <v>0</v>
      </c>
      <c r="AO279" s="31">
        <f t="shared" si="21"/>
        <v>0</v>
      </c>
      <c r="AP279" s="32">
        <f t="shared" si="18"/>
        <v>0</v>
      </c>
    </row>
    <row r="280" spans="1:42" ht="21.75" customHeight="1" x14ac:dyDescent="0.3">
      <c r="A280" s="19" t="s">
        <v>232</v>
      </c>
      <c r="B280" s="9">
        <v>3</v>
      </c>
      <c r="C280" s="31">
        <v>0</v>
      </c>
      <c r="D280" s="51" t="s">
        <v>947</v>
      </c>
      <c r="E280" s="24" t="s">
        <v>945</v>
      </c>
      <c r="F280" s="24" t="s">
        <v>945</v>
      </c>
      <c r="G280" s="3"/>
      <c r="H280" s="4">
        <v>4970</v>
      </c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30">
        <f t="shared" si="22"/>
        <v>0</v>
      </c>
      <c r="AO280" s="31">
        <f t="shared" si="21"/>
        <v>0</v>
      </c>
      <c r="AP280" s="32">
        <f t="shared" si="18"/>
        <v>0</v>
      </c>
    </row>
    <row r="281" spans="1:42" ht="21.75" customHeight="1" x14ac:dyDescent="0.3">
      <c r="A281" s="20" t="s">
        <v>695</v>
      </c>
      <c r="B281" s="9">
        <v>20.28</v>
      </c>
      <c r="C281" s="31">
        <v>0</v>
      </c>
      <c r="D281" s="51" t="s">
        <v>406</v>
      </c>
      <c r="E281" s="24">
        <v>44887</v>
      </c>
      <c r="F281" s="24">
        <v>44887</v>
      </c>
      <c r="G281" s="3"/>
      <c r="H281" s="4">
        <v>9924</v>
      </c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30">
        <f t="shared" si="22"/>
        <v>0</v>
      </c>
      <c r="AO281" s="31">
        <f t="shared" si="21"/>
        <v>0</v>
      </c>
      <c r="AP281" s="32">
        <f t="shared" si="18"/>
        <v>0</v>
      </c>
    </row>
    <row r="282" spans="1:42" s="7" customFormat="1" ht="21.75" customHeight="1" x14ac:dyDescent="0.3">
      <c r="A282" s="48" t="s">
        <v>233</v>
      </c>
      <c r="B282" s="9">
        <v>13.68</v>
      </c>
      <c r="C282" s="31">
        <v>1960</v>
      </c>
      <c r="D282" s="51" t="s">
        <v>406</v>
      </c>
      <c r="E282" s="24">
        <v>45364</v>
      </c>
      <c r="F282" s="24">
        <v>45364</v>
      </c>
      <c r="G282" s="3">
        <v>400</v>
      </c>
      <c r="H282" s="4">
        <v>2427</v>
      </c>
      <c r="I282" s="26"/>
      <c r="J282" s="26"/>
      <c r="K282" s="26"/>
      <c r="L282" s="26">
        <v>40</v>
      </c>
      <c r="M282" s="26"/>
      <c r="N282" s="26"/>
      <c r="O282" s="26">
        <v>20</v>
      </c>
      <c r="P282" s="26"/>
      <c r="Q282" s="26"/>
      <c r="R282" s="26"/>
      <c r="S282" s="26">
        <v>40</v>
      </c>
      <c r="T282" s="26"/>
      <c r="U282" s="26"/>
      <c r="V282" s="26">
        <v>40</v>
      </c>
      <c r="W282" s="26"/>
      <c r="X282" s="26"/>
      <c r="Y282" s="26"/>
      <c r="Z282" s="26">
        <v>40</v>
      </c>
      <c r="AA282" s="26"/>
      <c r="AB282" s="26"/>
      <c r="AC282" s="26">
        <v>50</v>
      </c>
      <c r="AD282" s="26"/>
      <c r="AE282" s="26"/>
      <c r="AF282" s="26"/>
      <c r="AG282" s="26">
        <v>80</v>
      </c>
      <c r="AH282" s="26"/>
      <c r="AI282" s="26">
        <v>30</v>
      </c>
      <c r="AJ282" s="26"/>
      <c r="AK282" s="26"/>
      <c r="AL282" s="26"/>
      <c r="AM282" s="26"/>
      <c r="AN282" s="30">
        <f t="shared" si="22"/>
        <v>340</v>
      </c>
      <c r="AO282" s="31">
        <f t="shared" si="21"/>
        <v>2020</v>
      </c>
      <c r="AP282" s="32">
        <f t="shared" si="18"/>
        <v>27633.599999999999</v>
      </c>
    </row>
    <row r="283" spans="1:42" ht="21.75" customHeight="1" x14ac:dyDescent="0.3">
      <c r="A283" s="20" t="s">
        <v>234</v>
      </c>
      <c r="B283" s="9"/>
      <c r="C283" s="31">
        <v>0</v>
      </c>
      <c r="D283" s="51"/>
      <c r="E283" s="24"/>
      <c r="F283" s="24"/>
      <c r="G283" s="3"/>
      <c r="H283" s="4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30">
        <f t="shared" si="22"/>
        <v>0</v>
      </c>
      <c r="AO283" s="31">
        <f t="shared" si="21"/>
        <v>0</v>
      </c>
      <c r="AP283" s="32">
        <f t="shared" ref="AP283:AP346" si="23">B283*AO283</f>
        <v>0</v>
      </c>
    </row>
    <row r="284" spans="1:42" ht="21.75" customHeight="1" x14ac:dyDescent="0.3">
      <c r="A284" s="48" t="s">
        <v>525</v>
      </c>
      <c r="B284" s="16">
        <v>253.34</v>
      </c>
      <c r="C284" s="31">
        <v>98</v>
      </c>
      <c r="D284" s="52" t="s">
        <v>406</v>
      </c>
      <c r="E284" s="24">
        <v>45124</v>
      </c>
      <c r="F284" s="24">
        <v>45124</v>
      </c>
      <c r="G284" s="3"/>
      <c r="H284" s="3">
        <v>9102</v>
      </c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>
        <v>3</v>
      </c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30">
        <f t="shared" si="22"/>
        <v>3</v>
      </c>
      <c r="AO284" s="31">
        <f t="shared" si="21"/>
        <v>95</v>
      </c>
      <c r="AP284" s="32">
        <f t="shared" si="23"/>
        <v>24067.3</v>
      </c>
    </row>
    <row r="285" spans="1:42" ht="21.75" customHeight="1" x14ac:dyDescent="0.3">
      <c r="A285" s="48" t="s">
        <v>73</v>
      </c>
      <c r="B285" s="9">
        <v>4.92</v>
      </c>
      <c r="C285" s="31">
        <v>620</v>
      </c>
      <c r="D285" s="51" t="s">
        <v>406</v>
      </c>
      <c r="E285" s="24">
        <v>44697</v>
      </c>
      <c r="F285" s="24">
        <v>44697</v>
      </c>
      <c r="G285" s="3"/>
      <c r="H285" s="4">
        <v>506</v>
      </c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30">
        <f t="shared" si="22"/>
        <v>0</v>
      </c>
      <c r="AO285" s="31">
        <f t="shared" si="21"/>
        <v>620</v>
      </c>
      <c r="AP285" s="32">
        <f t="shared" si="23"/>
        <v>3050.4</v>
      </c>
    </row>
    <row r="286" spans="1:42" ht="21.75" customHeight="1" x14ac:dyDescent="0.3">
      <c r="A286" s="48" t="s">
        <v>74</v>
      </c>
      <c r="B286" s="9">
        <v>2.2200000000000002</v>
      </c>
      <c r="C286" s="31">
        <v>660</v>
      </c>
      <c r="D286" s="51" t="s">
        <v>406</v>
      </c>
      <c r="E286" s="24">
        <v>45364</v>
      </c>
      <c r="F286" s="24">
        <v>45364</v>
      </c>
      <c r="G286" s="3">
        <v>100</v>
      </c>
      <c r="H286" s="4">
        <v>507</v>
      </c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>
        <v>30</v>
      </c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>
        <v>30</v>
      </c>
      <c r="AH286" s="26"/>
      <c r="AI286" s="26"/>
      <c r="AJ286" s="26"/>
      <c r="AK286" s="26"/>
      <c r="AL286" s="26"/>
      <c r="AM286" s="26"/>
      <c r="AN286" s="30">
        <f t="shared" si="22"/>
        <v>60</v>
      </c>
      <c r="AO286" s="31">
        <f t="shared" si="21"/>
        <v>700</v>
      </c>
      <c r="AP286" s="32">
        <f t="shared" si="23"/>
        <v>1554.0000000000002</v>
      </c>
    </row>
    <row r="287" spans="1:42" ht="21.75" customHeight="1" x14ac:dyDescent="0.3">
      <c r="A287" s="48" t="s">
        <v>526</v>
      </c>
      <c r="B287" s="45">
        <v>550</v>
      </c>
      <c r="C287" s="31">
        <v>84</v>
      </c>
      <c r="D287" s="54" t="s">
        <v>675</v>
      </c>
      <c r="E287" s="24">
        <v>45112</v>
      </c>
      <c r="F287" s="24">
        <v>45112</v>
      </c>
      <c r="G287" s="3"/>
      <c r="H287" s="3"/>
      <c r="I287" s="3">
        <v>2</v>
      </c>
      <c r="J287" s="26"/>
      <c r="K287" s="26"/>
      <c r="L287" s="26"/>
      <c r="M287" s="26"/>
      <c r="N287" s="26"/>
      <c r="O287" s="26"/>
      <c r="P287" s="26">
        <v>2</v>
      </c>
      <c r="Q287" s="26"/>
      <c r="R287" s="26"/>
      <c r="S287" s="26"/>
      <c r="T287" s="26"/>
      <c r="U287" s="26"/>
      <c r="V287" s="26"/>
      <c r="W287" s="26">
        <v>3</v>
      </c>
      <c r="X287" s="26"/>
      <c r="Y287" s="26"/>
      <c r="Z287" s="26"/>
      <c r="AA287" s="26">
        <v>1</v>
      </c>
      <c r="AB287" s="26"/>
      <c r="AC287" s="26"/>
      <c r="AD287" s="26">
        <v>2</v>
      </c>
      <c r="AE287" s="26"/>
      <c r="AF287" s="26"/>
      <c r="AG287" s="26"/>
      <c r="AH287" s="26"/>
      <c r="AI287" s="26">
        <v>2</v>
      </c>
      <c r="AJ287" s="26"/>
      <c r="AK287" s="26"/>
      <c r="AL287" s="26"/>
      <c r="AM287" s="26"/>
      <c r="AN287" s="30">
        <f t="shared" si="22"/>
        <v>12</v>
      </c>
      <c r="AO287" s="31">
        <f t="shared" si="21"/>
        <v>72</v>
      </c>
      <c r="AP287" s="32">
        <f t="shared" si="23"/>
        <v>39600</v>
      </c>
    </row>
    <row r="288" spans="1:42" s="2" customFormat="1" ht="21.75" customHeight="1" x14ac:dyDescent="0.3">
      <c r="A288" s="48" t="s">
        <v>527</v>
      </c>
      <c r="B288" s="45">
        <v>800</v>
      </c>
      <c r="C288" s="31">
        <v>210</v>
      </c>
      <c r="D288" s="54" t="s">
        <v>676</v>
      </c>
      <c r="E288" s="24">
        <v>45112</v>
      </c>
      <c r="F288" s="24">
        <v>45112</v>
      </c>
      <c r="G288" s="3"/>
      <c r="H288" s="3"/>
      <c r="I288" s="3"/>
      <c r="J288" s="26"/>
      <c r="K288" s="26"/>
      <c r="L288" s="26"/>
      <c r="M288" s="26"/>
      <c r="N288" s="26"/>
      <c r="O288" s="26"/>
      <c r="P288" s="26">
        <v>2</v>
      </c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>
        <v>1</v>
      </c>
      <c r="AB288" s="26"/>
      <c r="AC288" s="26"/>
      <c r="AD288" s="26"/>
      <c r="AE288" s="26"/>
      <c r="AF288" s="26"/>
      <c r="AG288" s="26">
        <v>4</v>
      </c>
      <c r="AH288" s="26"/>
      <c r="AI288" s="26">
        <v>2</v>
      </c>
      <c r="AJ288" s="26"/>
      <c r="AK288" s="26"/>
      <c r="AL288" s="26"/>
      <c r="AM288" s="26"/>
      <c r="AN288" s="30">
        <f t="shared" si="22"/>
        <v>9</v>
      </c>
      <c r="AO288" s="31">
        <f t="shared" si="21"/>
        <v>201</v>
      </c>
      <c r="AP288" s="32">
        <f t="shared" si="23"/>
        <v>160800</v>
      </c>
    </row>
    <row r="289" spans="1:42" ht="21.75" customHeight="1" x14ac:dyDescent="0.3">
      <c r="A289" s="48" t="s">
        <v>528</v>
      </c>
      <c r="B289" s="26">
        <v>700</v>
      </c>
      <c r="C289" s="31">
        <v>17</v>
      </c>
      <c r="D289" s="54" t="s">
        <v>442</v>
      </c>
      <c r="E289" s="24">
        <v>44714</v>
      </c>
      <c r="F289" s="24">
        <v>44714</v>
      </c>
      <c r="G289" s="3"/>
      <c r="H289" s="3"/>
      <c r="I289" s="3"/>
      <c r="J289" s="26"/>
      <c r="K289" s="26"/>
      <c r="L289" s="26">
        <v>1</v>
      </c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>
        <v>1</v>
      </c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30">
        <f t="shared" si="22"/>
        <v>2</v>
      </c>
      <c r="AO289" s="31">
        <f t="shared" si="21"/>
        <v>15</v>
      </c>
      <c r="AP289" s="32">
        <f t="shared" si="23"/>
        <v>10500</v>
      </c>
    </row>
    <row r="290" spans="1:42" ht="21.75" customHeight="1" x14ac:dyDescent="0.3">
      <c r="A290" s="48" t="s">
        <v>75</v>
      </c>
      <c r="B290" s="9"/>
      <c r="C290" s="31">
        <v>510</v>
      </c>
      <c r="D290" s="51"/>
      <c r="E290" s="24"/>
      <c r="F290" s="24"/>
      <c r="G290" s="3"/>
      <c r="H290" s="4">
        <v>5400</v>
      </c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30">
        <f t="shared" si="22"/>
        <v>0</v>
      </c>
      <c r="AO290" s="31">
        <f t="shared" si="21"/>
        <v>510</v>
      </c>
      <c r="AP290" s="32">
        <f t="shared" si="23"/>
        <v>0</v>
      </c>
    </row>
    <row r="291" spans="1:42" ht="21.75" customHeight="1" x14ac:dyDescent="0.3">
      <c r="A291" s="48" t="s">
        <v>779</v>
      </c>
      <c r="B291" s="9">
        <v>195</v>
      </c>
      <c r="C291" s="31">
        <v>10</v>
      </c>
      <c r="D291" s="51" t="s">
        <v>814</v>
      </c>
      <c r="E291" s="24">
        <v>45077</v>
      </c>
      <c r="F291" s="24">
        <v>45077</v>
      </c>
      <c r="G291" s="3"/>
      <c r="H291" s="4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30">
        <f t="shared" si="22"/>
        <v>0</v>
      </c>
      <c r="AO291" s="31">
        <f t="shared" si="21"/>
        <v>10</v>
      </c>
      <c r="AP291" s="32">
        <f t="shared" si="23"/>
        <v>1950</v>
      </c>
    </row>
    <row r="292" spans="1:42" ht="21.75" customHeight="1" x14ac:dyDescent="0.3">
      <c r="A292" s="48" t="s">
        <v>778</v>
      </c>
      <c r="B292" s="9">
        <v>155</v>
      </c>
      <c r="C292" s="31">
        <v>192</v>
      </c>
      <c r="D292" s="51" t="s">
        <v>814</v>
      </c>
      <c r="E292" s="24">
        <v>45077</v>
      </c>
      <c r="F292" s="24">
        <v>45077</v>
      </c>
      <c r="G292" s="3"/>
      <c r="H292" s="4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30">
        <f t="shared" si="22"/>
        <v>0</v>
      </c>
      <c r="AO292" s="31">
        <f t="shared" si="21"/>
        <v>192</v>
      </c>
      <c r="AP292" s="32">
        <f t="shared" si="23"/>
        <v>29760</v>
      </c>
    </row>
    <row r="293" spans="1:42" ht="21.75" customHeight="1" x14ac:dyDescent="0.3">
      <c r="A293" s="48" t="s">
        <v>77</v>
      </c>
      <c r="B293" s="9">
        <v>4.2</v>
      </c>
      <c r="C293" s="31">
        <v>350</v>
      </c>
      <c r="D293" s="51" t="s">
        <v>406</v>
      </c>
      <c r="E293" s="24">
        <v>45364</v>
      </c>
      <c r="F293" s="24">
        <v>45364</v>
      </c>
      <c r="G293" s="3">
        <v>100</v>
      </c>
      <c r="H293" s="4">
        <v>6484</v>
      </c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>
        <v>50</v>
      </c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30">
        <f t="shared" si="22"/>
        <v>50</v>
      </c>
      <c r="AO293" s="31">
        <f t="shared" si="21"/>
        <v>400</v>
      </c>
      <c r="AP293" s="32">
        <f t="shared" si="23"/>
        <v>1680</v>
      </c>
    </row>
    <row r="294" spans="1:42" ht="21.75" customHeight="1" x14ac:dyDescent="0.3">
      <c r="A294" s="48" t="s">
        <v>76</v>
      </c>
      <c r="B294" s="9">
        <v>30</v>
      </c>
      <c r="C294" s="31">
        <v>4650</v>
      </c>
      <c r="D294" s="51" t="s">
        <v>406</v>
      </c>
      <c r="E294" s="24">
        <v>45364</v>
      </c>
      <c r="F294" s="24">
        <v>45364</v>
      </c>
      <c r="G294" s="3">
        <v>100</v>
      </c>
      <c r="H294" s="4">
        <v>1108</v>
      </c>
      <c r="I294" s="26"/>
      <c r="J294" s="26"/>
      <c r="K294" s="26"/>
      <c r="L294" s="26">
        <v>150</v>
      </c>
      <c r="M294" s="26"/>
      <c r="N294" s="26"/>
      <c r="O294" s="26">
        <v>100</v>
      </c>
      <c r="P294" s="26"/>
      <c r="Q294" s="26"/>
      <c r="R294" s="26"/>
      <c r="S294" s="26">
        <v>50</v>
      </c>
      <c r="T294" s="26"/>
      <c r="U294" s="26"/>
      <c r="V294" s="26"/>
      <c r="W294" s="26"/>
      <c r="X294" s="26"/>
      <c r="Y294" s="26"/>
      <c r="Z294" s="26">
        <v>100</v>
      </c>
      <c r="AA294" s="26"/>
      <c r="AB294" s="26"/>
      <c r="AC294" s="26">
        <v>100</v>
      </c>
      <c r="AD294" s="26"/>
      <c r="AE294" s="26"/>
      <c r="AF294" s="26"/>
      <c r="AG294" s="26">
        <v>150</v>
      </c>
      <c r="AH294" s="26"/>
      <c r="AI294" s="26"/>
      <c r="AJ294" s="26"/>
      <c r="AK294" s="26"/>
      <c r="AL294" s="26"/>
      <c r="AM294" s="26"/>
      <c r="AN294" s="30">
        <f t="shared" si="22"/>
        <v>650</v>
      </c>
      <c r="AO294" s="31">
        <f t="shared" si="21"/>
        <v>4100</v>
      </c>
      <c r="AP294" s="32">
        <f t="shared" si="23"/>
        <v>123000</v>
      </c>
    </row>
    <row r="295" spans="1:42" ht="21.75" customHeight="1" x14ac:dyDescent="0.3">
      <c r="A295" s="20" t="s">
        <v>393</v>
      </c>
      <c r="B295" s="9">
        <v>1.34</v>
      </c>
      <c r="C295" s="31">
        <v>0</v>
      </c>
      <c r="D295" s="51" t="s">
        <v>405</v>
      </c>
      <c r="E295" s="24">
        <v>45149</v>
      </c>
      <c r="F295" s="24">
        <v>45149</v>
      </c>
      <c r="G295" s="3"/>
      <c r="H295" s="4">
        <v>530</v>
      </c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30">
        <f t="shared" si="22"/>
        <v>0</v>
      </c>
      <c r="AO295" s="31">
        <f t="shared" si="21"/>
        <v>0</v>
      </c>
      <c r="AP295" s="32">
        <f t="shared" si="23"/>
        <v>0</v>
      </c>
    </row>
    <row r="296" spans="1:42" ht="21.75" customHeight="1" x14ac:dyDescent="0.3">
      <c r="A296" s="19" t="s">
        <v>959</v>
      </c>
      <c r="B296" s="9"/>
      <c r="C296" s="31"/>
      <c r="D296" s="51"/>
      <c r="E296" s="24"/>
      <c r="F296" s="24"/>
      <c r="G296" s="3"/>
      <c r="H296" s="4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30">
        <f t="shared" si="22"/>
        <v>0</v>
      </c>
      <c r="AO296" s="31">
        <f t="shared" ref="AO296:AO319" si="24">C296+G296-AN296</f>
        <v>0</v>
      </c>
      <c r="AP296" s="32">
        <f t="shared" si="23"/>
        <v>0</v>
      </c>
    </row>
    <row r="297" spans="1:42" ht="21" customHeight="1" x14ac:dyDescent="0.3">
      <c r="A297" s="19" t="s">
        <v>708</v>
      </c>
      <c r="B297" s="9">
        <v>36</v>
      </c>
      <c r="C297" s="31">
        <v>830</v>
      </c>
      <c r="D297" s="51" t="s">
        <v>406</v>
      </c>
      <c r="E297" s="24">
        <v>45364</v>
      </c>
      <c r="F297" s="24">
        <v>45364</v>
      </c>
      <c r="G297" s="3">
        <v>200</v>
      </c>
      <c r="H297" s="4">
        <v>1066</v>
      </c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>
        <v>100</v>
      </c>
      <c r="AD297" s="26"/>
      <c r="AE297" s="26"/>
      <c r="AF297" s="26"/>
      <c r="AG297" s="26">
        <v>100</v>
      </c>
      <c r="AH297" s="26"/>
      <c r="AI297" s="26"/>
      <c r="AJ297" s="26"/>
      <c r="AK297" s="26"/>
      <c r="AL297" s="26"/>
      <c r="AM297" s="26"/>
      <c r="AN297" s="30">
        <f t="shared" si="22"/>
        <v>200</v>
      </c>
      <c r="AO297" s="31">
        <f t="shared" si="24"/>
        <v>830</v>
      </c>
      <c r="AP297" s="32">
        <f t="shared" si="23"/>
        <v>29880</v>
      </c>
    </row>
    <row r="298" spans="1:42" ht="21" customHeight="1" x14ac:dyDescent="0.3">
      <c r="A298" s="48" t="s">
        <v>78</v>
      </c>
      <c r="B298" s="9">
        <v>85.2</v>
      </c>
      <c r="C298" s="31">
        <v>312</v>
      </c>
      <c r="D298" s="51" t="s">
        <v>866</v>
      </c>
      <c r="E298" s="24">
        <v>45364</v>
      </c>
      <c r="F298" s="24">
        <v>45364</v>
      </c>
      <c r="G298" s="3">
        <v>200</v>
      </c>
      <c r="H298" s="4">
        <v>10283</v>
      </c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>
        <v>10</v>
      </c>
      <c r="W298" s="26"/>
      <c r="X298" s="26"/>
      <c r="Y298" s="26"/>
      <c r="Z298" s="26">
        <v>25</v>
      </c>
      <c r="AA298" s="26"/>
      <c r="AB298" s="26"/>
      <c r="AC298" s="26">
        <v>10</v>
      </c>
      <c r="AD298" s="26"/>
      <c r="AE298" s="26"/>
      <c r="AF298" s="26"/>
      <c r="AG298" s="26">
        <v>25</v>
      </c>
      <c r="AH298" s="26"/>
      <c r="AI298" s="26"/>
      <c r="AJ298" s="26"/>
      <c r="AK298" s="26"/>
      <c r="AL298" s="26"/>
      <c r="AM298" s="26"/>
      <c r="AN298" s="30">
        <v>188</v>
      </c>
      <c r="AO298" s="31">
        <f t="shared" si="24"/>
        <v>324</v>
      </c>
      <c r="AP298" s="32">
        <f t="shared" si="23"/>
        <v>27604.799999999999</v>
      </c>
    </row>
    <row r="299" spans="1:42" ht="26.25" customHeight="1" x14ac:dyDescent="0.3">
      <c r="A299" s="48" t="s">
        <v>472</v>
      </c>
      <c r="B299" s="9"/>
      <c r="C299" s="31">
        <v>0</v>
      </c>
      <c r="D299" s="51"/>
      <c r="E299" s="24"/>
      <c r="F299" s="24"/>
      <c r="G299" s="3"/>
      <c r="H299" s="4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30">
        <f t="shared" ref="AN299:AN330" si="25">I299+J299+K299+L299+M299+N299+O299+P299+Q299+R299+S299+T299+U299+V299+W299+X299+Y299+Z299+AA299+AB299+AC299+AD299+AE299+AF299+AG299+AH299+AI299+AJ299+AK299+AL299+AM299</f>
        <v>0</v>
      </c>
      <c r="AO299" s="31">
        <f t="shared" si="24"/>
        <v>0</v>
      </c>
      <c r="AP299" s="32">
        <f t="shared" si="23"/>
        <v>0</v>
      </c>
    </row>
    <row r="300" spans="1:42" ht="26.25" customHeight="1" x14ac:dyDescent="0.3">
      <c r="A300" s="48" t="s">
        <v>586</v>
      </c>
      <c r="B300" s="9"/>
      <c r="C300" s="31">
        <v>156</v>
      </c>
      <c r="D300" s="51" t="s">
        <v>476</v>
      </c>
      <c r="E300" s="24">
        <v>44819</v>
      </c>
      <c r="F300" s="24">
        <v>44819</v>
      </c>
      <c r="G300" s="3"/>
      <c r="H300" s="4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30">
        <f t="shared" si="25"/>
        <v>0</v>
      </c>
      <c r="AO300" s="31">
        <f t="shared" si="24"/>
        <v>156</v>
      </c>
      <c r="AP300" s="32">
        <f t="shared" si="23"/>
        <v>0</v>
      </c>
    </row>
    <row r="301" spans="1:42" ht="26.25" customHeight="1" x14ac:dyDescent="0.3">
      <c r="A301" s="48" t="s">
        <v>587</v>
      </c>
      <c r="B301" s="9"/>
      <c r="C301" s="31">
        <v>7</v>
      </c>
      <c r="D301" s="51" t="s">
        <v>476</v>
      </c>
      <c r="E301" s="24">
        <v>44819</v>
      </c>
      <c r="F301" s="24">
        <v>44819</v>
      </c>
      <c r="G301" s="3"/>
      <c r="H301" s="4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30">
        <f t="shared" si="25"/>
        <v>0</v>
      </c>
      <c r="AO301" s="31">
        <f t="shared" si="24"/>
        <v>7</v>
      </c>
      <c r="AP301" s="32">
        <f t="shared" si="23"/>
        <v>0</v>
      </c>
    </row>
    <row r="302" spans="1:42" ht="26.25" customHeight="1" x14ac:dyDescent="0.3">
      <c r="A302" s="48" t="s">
        <v>79</v>
      </c>
      <c r="B302" s="9">
        <v>18</v>
      </c>
      <c r="C302" s="31">
        <v>200</v>
      </c>
      <c r="D302" s="51" t="s">
        <v>406</v>
      </c>
      <c r="E302" s="24">
        <v>45364</v>
      </c>
      <c r="F302" s="24">
        <v>45364</v>
      </c>
      <c r="G302" s="3">
        <v>200</v>
      </c>
      <c r="H302" s="4">
        <v>6315</v>
      </c>
      <c r="I302" s="26"/>
      <c r="J302" s="26"/>
      <c r="K302" s="26"/>
      <c r="L302" s="26">
        <v>100</v>
      </c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>
        <v>100</v>
      </c>
      <c r="AH302" s="26"/>
      <c r="AI302" s="26"/>
      <c r="AJ302" s="26"/>
      <c r="AK302" s="26"/>
      <c r="AL302" s="26"/>
      <c r="AM302" s="26"/>
      <c r="AN302" s="30">
        <f t="shared" si="25"/>
        <v>200</v>
      </c>
      <c r="AO302" s="31">
        <f t="shared" si="24"/>
        <v>200</v>
      </c>
      <c r="AP302" s="32">
        <f t="shared" si="23"/>
        <v>3600</v>
      </c>
    </row>
    <row r="303" spans="1:42" ht="25.5" customHeight="1" x14ac:dyDescent="0.3">
      <c r="A303" s="48" t="s">
        <v>80</v>
      </c>
      <c r="B303" s="9">
        <v>80.400000000000006</v>
      </c>
      <c r="C303" s="31">
        <v>1040</v>
      </c>
      <c r="D303" s="51" t="s">
        <v>406</v>
      </c>
      <c r="E303" s="24">
        <v>45364</v>
      </c>
      <c r="F303" s="24">
        <v>45364</v>
      </c>
      <c r="G303" s="3">
        <v>50</v>
      </c>
      <c r="H303" s="4">
        <v>544</v>
      </c>
      <c r="I303" s="26"/>
      <c r="J303" s="26"/>
      <c r="K303" s="26"/>
      <c r="L303" s="26">
        <v>15</v>
      </c>
      <c r="M303" s="26"/>
      <c r="N303" s="26"/>
      <c r="O303" s="26"/>
      <c r="P303" s="26"/>
      <c r="Q303" s="26"/>
      <c r="R303" s="26"/>
      <c r="S303" s="26"/>
      <c r="T303" s="26"/>
      <c r="U303" s="26"/>
      <c r="V303" s="26">
        <v>15</v>
      </c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>
        <v>30</v>
      </c>
      <c r="AH303" s="26"/>
      <c r="AI303" s="26"/>
      <c r="AJ303" s="26"/>
      <c r="AK303" s="26"/>
      <c r="AL303" s="26"/>
      <c r="AM303" s="26"/>
      <c r="AN303" s="30">
        <f t="shared" si="25"/>
        <v>60</v>
      </c>
      <c r="AO303" s="31">
        <f t="shared" si="24"/>
        <v>1030</v>
      </c>
      <c r="AP303" s="32">
        <f t="shared" si="23"/>
        <v>82812</v>
      </c>
    </row>
    <row r="304" spans="1:42" ht="26.25" customHeight="1" x14ac:dyDescent="0.3">
      <c r="A304" s="48" t="s">
        <v>83</v>
      </c>
      <c r="B304" s="9">
        <v>720</v>
      </c>
      <c r="C304" s="31">
        <v>160</v>
      </c>
      <c r="D304" s="51" t="s">
        <v>406</v>
      </c>
      <c r="E304" s="24">
        <v>45093</v>
      </c>
      <c r="F304" s="24">
        <v>45093</v>
      </c>
      <c r="G304" s="3"/>
      <c r="H304" s="4">
        <v>1784</v>
      </c>
      <c r="I304" s="26"/>
      <c r="J304" s="26"/>
      <c r="K304" s="26"/>
      <c r="L304" s="26">
        <v>10</v>
      </c>
      <c r="M304" s="26"/>
      <c r="N304" s="26"/>
      <c r="O304" s="26"/>
      <c r="P304" s="26"/>
      <c r="Q304" s="26"/>
      <c r="R304" s="26"/>
      <c r="S304" s="26"/>
      <c r="T304" s="26"/>
      <c r="U304" s="26"/>
      <c r="V304" s="26">
        <v>10</v>
      </c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>
        <v>10</v>
      </c>
      <c r="AH304" s="26"/>
      <c r="AI304" s="26"/>
      <c r="AJ304" s="26"/>
      <c r="AK304" s="26"/>
      <c r="AL304" s="26"/>
      <c r="AM304" s="26"/>
      <c r="AN304" s="30">
        <f t="shared" si="25"/>
        <v>30</v>
      </c>
      <c r="AO304" s="31">
        <f t="shared" si="24"/>
        <v>130</v>
      </c>
      <c r="AP304" s="32">
        <f t="shared" si="23"/>
        <v>93600</v>
      </c>
    </row>
    <row r="305" spans="1:42" ht="26.25" customHeight="1" x14ac:dyDescent="0.3">
      <c r="A305" s="48" t="s">
        <v>81</v>
      </c>
      <c r="B305" s="9"/>
      <c r="C305" s="31">
        <v>80</v>
      </c>
      <c r="D305" s="51" t="s">
        <v>468</v>
      </c>
      <c r="E305" s="24">
        <v>44761</v>
      </c>
      <c r="F305" s="24">
        <v>44761</v>
      </c>
      <c r="G305" s="3"/>
      <c r="H305" s="4">
        <v>11616</v>
      </c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30">
        <f t="shared" si="25"/>
        <v>0</v>
      </c>
      <c r="AO305" s="31">
        <f t="shared" si="24"/>
        <v>80</v>
      </c>
      <c r="AP305" s="32">
        <f t="shared" si="23"/>
        <v>0</v>
      </c>
    </row>
    <row r="306" spans="1:42" ht="26.25" customHeight="1" x14ac:dyDescent="0.3">
      <c r="A306" s="20" t="s">
        <v>82</v>
      </c>
      <c r="B306" s="9"/>
      <c r="C306" s="31">
        <v>0</v>
      </c>
      <c r="D306" s="51"/>
      <c r="E306" s="24"/>
      <c r="F306" s="24"/>
      <c r="G306" s="3"/>
      <c r="H306" s="4">
        <v>10713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30">
        <f t="shared" si="25"/>
        <v>0</v>
      </c>
      <c r="AO306" s="31">
        <f t="shared" si="24"/>
        <v>0</v>
      </c>
      <c r="AP306" s="32">
        <f t="shared" si="23"/>
        <v>0</v>
      </c>
    </row>
    <row r="307" spans="1:42" ht="26.25" customHeight="1" x14ac:dyDescent="0.3">
      <c r="A307" s="48" t="s">
        <v>85</v>
      </c>
      <c r="B307" s="9">
        <v>144</v>
      </c>
      <c r="C307" s="31">
        <v>390</v>
      </c>
      <c r="D307" s="51" t="s">
        <v>406</v>
      </c>
      <c r="E307" s="24">
        <v>45335</v>
      </c>
      <c r="F307" s="24">
        <v>45335</v>
      </c>
      <c r="G307" s="3"/>
      <c r="H307" s="4">
        <v>9136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>
        <v>50</v>
      </c>
      <c r="AH307" s="26"/>
      <c r="AI307" s="26"/>
      <c r="AJ307" s="26"/>
      <c r="AK307" s="26"/>
      <c r="AL307" s="26"/>
      <c r="AM307" s="26"/>
      <c r="AN307" s="30">
        <f t="shared" si="25"/>
        <v>50</v>
      </c>
      <c r="AO307" s="31">
        <f t="shared" si="24"/>
        <v>340</v>
      </c>
      <c r="AP307" s="32">
        <f t="shared" si="23"/>
        <v>48960</v>
      </c>
    </row>
    <row r="308" spans="1:42" ht="26.25" customHeight="1" x14ac:dyDescent="0.3">
      <c r="A308" s="20" t="s">
        <v>84</v>
      </c>
      <c r="B308" s="9"/>
      <c r="C308" s="31">
        <v>0</v>
      </c>
      <c r="D308" s="51"/>
      <c r="E308" s="24"/>
      <c r="F308" s="24"/>
      <c r="G308" s="3"/>
      <c r="H308" s="4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30">
        <f t="shared" si="25"/>
        <v>0</v>
      </c>
      <c r="AO308" s="31">
        <f t="shared" si="24"/>
        <v>0</v>
      </c>
      <c r="AP308" s="32">
        <f t="shared" si="23"/>
        <v>0</v>
      </c>
    </row>
    <row r="309" spans="1:42" ht="26.25" customHeight="1" x14ac:dyDescent="0.3">
      <c r="A309" s="48" t="s">
        <v>781</v>
      </c>
      <c r="B309" s="9">
        <v>807</v>
      </c>
      <c r="C309" s="31">
        <v>5</v>
      </c>
      <c r="D309" s="51" t="s">
        <v>814</v>
      </c>
      <c r="E309" s="24">
        <v>45077</v>
      </c>
      <c r="F309" s="24">
        <v>45077</v>
      </c>
      <c r="G309" s="3"/>
      <c r="H309" s="4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30">
        <f t="shared" si="25"/>
        <v>0</v>
      </c>
      <c r="AO309" s="31">
        <f t="shared" si="24"/>
        <v>5</v>
      </c>
      <c r="AP309" s="32">
        <f t="shared" si="23"/>
        <v>4035</v>
      </c>
    </row>
    <row r="310" spans="1:42" ht="26.25" customHeight="1" x14ac:dyDescent="0.3">
      <c r="A310" s="48" t="s">
        <v>799</v>
      </c>
      <c r="B310" s="9">
        <v>463</v>
      </c>
      <c r="C310" s="31">
        <v>5</v>
      </c>
      <c r="D310" s="51" t="s">
        <v>814</v>
      </c>
      <c r="E310" s="24">
        <v>45077</v>
      </c>
      <c r="F310" s="24">
        <v>45077</v>
      </c>
      <c r="G310" s="3"/>
      <c r="H310" s="4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30">
        <f t="shared" si="25"/>
        <v>0</v>
      </c>
      <c r="AO310" s="31">
        <f t="shared" si="24"/>
        <v>5</v>
      </c>
      <c r="AP310" s="32">
        <f t="shared" si="23"/>
        <v>2315</v>
      </c>
    </row>
    <row r="311" spans="1:42" ht="26.25" customHeight="1" x14ac:dyDescent="0.3">
      <c r="A311" s="48" t="s">
        <v>786</v>
      </c>
      <c r="B311" s="9">
        <v>56</v>
      </c>
      <c r="C311" s="31">
        <v>15</v>
      </c>
      <c r="D311" s="51" t="s">
        <v>814</v>
      </c>
      <c r="E311" s="24">
        <v>45077</v>
      </c>
      <c r="F311" s="24">
        <v>45077</v>
      </c>
      <c r="G311" s="3"/>
      <c r="H311" s="4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30">
        <f t="shared" si="25"/>
        <v>0</v>
      </c>
      <c r="AO311" s="31">
        <f t="shared" si="24"/>
        <v>15</v>
      </c>
      <c r="AP311" s="32">
        <f t="shared" si="23"/>
        <v>840</v>
      </c>
    </row>
    <row r="312" spans="1:42" ht="26.25" customHeight="1" x14ac:dyDescent="0.3">
      <c r="A312" s="48" t="s">
        <v>792</v>
      </c>
      <c r="B312" s="9">
        <v>56</v>
      </c>
      <c r="C312" s="31">
        <v>10</v>
      </c>
      <c r="D312" s="51" t="s">
        <v>814</v>
      </c>
      <c r="E312" s="24">
        <v>45077</v>
      </c>
      <c r="F312" s="24">
        <v>45077</v>
      </c>
      <c r="G312" s="3"/>
      <c r="H312" s="4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30">
        <f t="shared" si="25"/>
        <v>0</v>
      </c>
      <c r="AO312" s="31">
        <f t="shared" si="24"/>
        <v>10</v>
      </c>
      <c r="AP312" s="32">
        <f t="shared" si="23"/>
        <v>560</v>
      </c>
    </row>
    <row r="313" spans="1:42" ht="26.25" customHeight="1" x14ac:dyDescent="0.3">
      <c r="A313" s="48" t="s">
        <v>784</v>
      </c>
      <c r="B313" s="9">
        <v>113</v>
      </c>
      <c r="C313" s="31">
        <v>25</v>
      </c>
      <c r="D313" s="51" t="s">
        <v>814</v>
      </c>
      <c r="E313" s="24">
        <v>45077</v>
      </c>
      <c r="F313" s="24">
        <v>45077</v>
      </c>
      <c r="G313" s="3"/>
      <c r="H313" s="4"/>
      <c r="I313" s="26"/>
      <c r="J313" s="26"/>
      <c r="K313" s="26"/>
      <c r="L313" s="26">
        <v>4</v>
      </c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30">
        <f t="shared" si="25"/>
        <v>4</v>
      </c>
      <c r="AO313" s="31">
        <f t="shared" si="24"/>
        <v>21</v>
      </c>
      <c r="AP313" s="32">
        <f t="shared" si="23"/>
        <v>2373</v>
      </c>
    </row>
    <row r="314" spans="1:42" ht="26.25" customHeight="1" x14ac:dyDescent="0.3">
      <c r="A314" s="48" t="s">
        <v>785</v>
      </c>
      <c r="B314" s="9">
        <v>143</v>
      </c>
      <c r="C314" s="31">
        <v>25</v>
      </c>
      <c r="D314" s="51" t="s">
        <v>814</v>
      </c>
      <c r="E314" s="24">
        <v>45077</v>
      </c>
      <c r="F314" s="24">
        <v>45077</v>
      </c>
      <c r="G314" s="3"/>
      <c r="H314" s="4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30">
        <f t="shared" si="25"/>
        <v>0</v>
      </c>
      <c r="AO314" s="31">
        <f t="shared" si="24"/>
        <v>25</v>
      </c>
      <c r="AP314" s="32">
        <f t="shared" si="23"/>
        <v>3575</v>
      </c>
    </row>
    <row r="315" spans="1:42" ht="26.25" customHeight="1" x14ac:dyDescent="0.3">
      <c r="A315" s="48" t="s">
        <v>790</v>
      </c>
      <c r="B315" s="9">
        <v>378</v>
      </c>
      <c r="C315" s="31">
        <v>5</v>
      </c>
      <c r="D315" s="51" t="s">
        <v>814</v>
      </c>
      <c r="E315" s="24">
        <v>45077</v>
      </c>
      <c r="F315" s="24">
        <v>45077</v>
      </c>
      <c r="G315" s="3"/>
      <c r="H315" s="4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30">
        <f t="shared" si="25"/>
        <v>0</v>
      </c>
      <c r="AO315" s="31">
        <f t="shared" si="24"/>
        <v>5</v>
      </c>
      <c r="AP315" s="32">
        <f t="shared" si="23"/>
        <v>1890</v>
      </c>
    </row>
    <row r="316" spans="1:42" ht="26.25" customHeight="1" x14ac:dyDescent="0.3">
      <c r="A316" s="48" t="s">
        <v>810</v>
      </c>
      <c r="B316" s="9">
        <v>1620</v>
      </c>
      <c r="C316" s="31">
        <v>3</v>
      </c>
      <c r="D316" s="51" t="s">
        <v>814</v>
      </c>
      <c r="E316" s="24">
        <v>44944</v>
      </c>
      <c r="F316" s="24">
        <v>44944</v>
      </c>
      <c r="G316" s="3"/>
      <c r="H316" s="4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30">
        <f t="shared" si="25"/>
        <v>0</v>
      </c>
      <c r="AO316" s="31">
        <f t="shared" si="24"/>
        <v>3</v>
      </c>
      <c r="AP316" s="32">
        <f t="shared" si="23"/>
        <v>4860</v>
      </c>
    </row>
    <row r="317" spans="1:42" ht="26.25" customHeight="1" x14ac:dyDescent="0.3">
      <c r="A317" s="48" t="s">
        <v>604</v>
      </c>
      <c r="B317" s="9">
        <v>20</v>
      </c>
      <c r="C317" s="31">
        <v>2860</v>
      </c>
      <c r="D317" s="51" t="s">
        <v>827</v>
      </c>
      <c r="E317" s="24">
        <v>45364</v>
      </c>
      <c r="F317" s="24">
        <v>45364</v>
      </c>
      <c r="G317" s="3">
        <v>3700</v>
      </c>
      <c r="H317" s="4">
        <v>551</v>
      </c>
      <c r="I317" s="26"/>
      <c r="J317" s="26"/>
      <c r="K317" s="26"/>
      <c r="L317" s="26">
        <v>200</v>
      </c>
      <c r="M317" s="26"/>
      <c r="N317" s="26"/>
      <c r="O317" s="26">
        <v>200</v>
      </c>
      <c r="P317" s="26"/>
      <c r="Q317" s="26"/>
      <c r="R317" s="26"/>
      <c r="S317" s="26">
        <v>200</v>
      </c>
      <c r="T317" s="26"/>
      <c r="U317" s="26"/>
      <c r="V317" s="26">
        <v>200</v>
      </c>
      <c r="W317" s="26"/>
      <c r="X317" s="26"/>
      <c r="Y317" s="26"/>
      <c r="Z317" s="26">
        <v>200</v>
      </c>
      <c r="AA317" s="26"/>
      <c r="AB317" s="26"/>
      <c r="AC317" s="26">
        <v>100</v>
      </c>
      <c r="AD317" s="26"/>
      <c r="AE317" s="26"/>
      <c r="AF317" s="26"/>
      <c r="AG317" s="26">
        <v>400</v>
      </c>
      <c r="AH317" s="26"/>
      <c r="AI317" s="26"/>
      <c r="AJ317" s="26"/>
      <c r="AK317" s="26"/>
      <c r="AL317" s="26"/>
      <c r="AM317" s="26"/>
      <c r="AN317" s="30">
        <f t="shared" si="25"/>
        <v>1500</v>
      </c>
      <c r="AO317" s="31">
        <f t="shared" si="24"/>
        <v>5060</v>
      </c>
      <c r="AP317" s="32">
        <f t="shared" si="23"/>
        <v>101200</v>
      </c>
    </row>
    <row r="318" spans="1:42" ht="26.25" customHeight="1" x14ac:dyDescent="0.3">
      <c r="A318" s="48" t="s">
        <v>86</v>
      </c>
      <c r="B318" s="9">
        <v>0.72</v>
      </c>
      <c r="C318" s="31">
        <v>2600</v>
      </c>
      <c r="D318" s="51" t="s">
        <v>406</v>
      </c>
      <c r="E318" s="24">
        <v>45093</v>
      </c>
      <c r="F318" s="24">
        <v>45093</v>
      </c>
      <c r="G318" s="3"/>
      <c r="H318" s="4">
        <v>1574</v>
      </c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30">
        <f t="shared" si="25"/>
        <v>0</v>
      </c>
      <c r="AO318" s="31">
        <f t="shared" si="24"/>
        <v>2600</v>
      </c>
      <c r="AP318" s="32">
        <f t="shared" si="23"/>
        <v>1872</v>
      </c>
    </row>
    <row r="319" spans="1:42" ht="26.25" customHeight="1" x14ac:dyDescent="0.3">
      <c r="A319" s="48" t="s">
        <v>236</v>
      </c>
      <c r="B319" s="9">
        <v>746.08</v>
      </c>
      <c r="C319" s="31">
        <v>906</v>
      </c>
      <c r="D319" s="51" t="s">
        <v>840</v>
      </c>
      <c r="E319" s="24">
        <v>45369</v>
      </c>
      <c r="F319" s="24">
        <v>45369</v>
      </c>
      <c r="G319" s="3">
        <v>192</v>
      </c>
      <c r="H319" s="4">
        <v>1980</v>
      </c>
      <c r="I319" s="26">
        <v>60</v>
      </c>
      <c r="J319" s="26"/>
      <c r="K319" s="26"/>
      <c r="L319" s="26">
        <v>2</v>
      </c>
      <c r="M319" s="26">
        <v>1</v>
      </c>
      <c r="N319" s="26"/>
      <c r="O319" s="26"/>
      <c r="P319" s="26">
        <v>60</v>
      </c>
      <c r="Q319" s="26"/>
      <c r="R319" s="26"/>
      <c r="S319" s="26"/>
      <c r="T319" s="26">
        <v>1</v>
      </c>
      <c r="U319" s="26"/>
      <c r="V319" s="26">
        <v>40</v>
      </c>
      <c r="W319" s="26"/>
      <c r="X319" s="26"/>
      <c r="Y319" s="26"/>
      <c r="Z319" s="26"/>
      <c r="AA319" s="26">
        <v>1</v>
      </c>
      <c r="AB319" s="26"/>
      <c r="AC319" s="26"/>
      <c r="AD319" s="26">
        <v>1</v>
      </c>
      <c r="AE319" s="26"/>
      <c r="AF319" s="26"/>
      <c r="AG319" s="26">
        <v>1</v>
      </c>
      <c r="AH319" s="26"/>
      <c r="AI319" s="26">
        <v>60</v>
      </c>
      <c r="AJ319" s="26"/>
      <c r="AK319" s="26"/>
      <c r="AL319" s="26"/>
      <c r="AM319" s="26"/>
      <c r="AN319" s="30">
        <f t="shared" si="25"/>
        <v>227</v>
      </c>
      <c r="AO319" s="31">
        <f t="shared" si="24"/>
        <v>871</v>
      </c>
      <c r="AP319" s="32">
        <f t="shared" si="23"/>
        <v>649835.68000000005</v>
      </c>
    </row>
    <row r="320" spans="1:42" ht="26.25" customHeight="1" x14ac:dyDescent="0.3">
      <c r="A320" s="48" t="s">
        <v>237</v>
      </c>
      <c r="B320" s="9"/>
      <c r="C320" s="31">
        <v>2000</v>
      </c>
      <c r="D320" s="51"/>
      <c r="E320" s="24">
        <v>45324</v>
      </c>
      <c r="F320" s="24">
        <v>45324</v>
      </c>
      <c r="G320" s="3"/>
      <c r="H320" s="4"/>
      <c r="I320" s="26">
        <v>300</v>
      </c>
      <c r="J320" s="26"/>
      <c r="K320" s="26"/>
      <c r="L320" s="26">
        <v>800</v>
      </c>
      <c r="M320" s="26">
        <v>300</v>
      </c>
      <c r="N320" s="26"/>
      <c r="O320" s="26">
        <v>600</v>
      </c>
      <c r="P320" s="26">
        <v>300</v>
      </c>
      <c r="Q320" s="26"/>
      <c r="R320" s="26"/>
      <c r="S320" s="26">
        <v>1210</v>
      </c>
      <c r="T320" s="26"/>
      <c r="U320" s="26"/>
      <c r="V320" s="26">
        <v>600</v>
      </c>
      <c r="W320" s="26">
        <v>400</v>
      </c>
      <c r="X320" s="26"/>
      <c r="Y320" s="26"/>
      <c r="Z320" s="26"/>
      <c r="AA320" s="26">
        <v>300</v>
      </c>
      <c r="AB320" s="26"/>
      <c r="AC320" s="26">
        <v>600</v>
      </c>
      <c r="AD320" s="26">
        <v>300</v>
      </c>
      <c r="AE320" s="26"/>
      <c r="AF320" s="26"/>
      <c r="AG320" s="26">
        <v>300</v>
      </c>
      <c r="AH320" s="26"/>
      <c r="AI320" s="26">
        <v>860</v>
      </c>
      <c r="AJ320" s="26"/>
      <c r="AK320" s="26"/>
      <c r="AL320" s="26"/>
      <c r="AM320" s="26"/>
      <c r="AN320" s="30">
        <f t="shared" si="25"/>
        <v>6870</v>
      </c>
      <c r="AO320" s="31"/>
      <c r="AP320" s="32">
        <f t="shared" si="23"/>
        <v>0</v>
      </c>
    </row>
    <row r="321" spans="1:42" ht="26.25" customHeight="1" x14ac:dyDescent="0.3">
      <c r="A321" s="48" t="s">
        <v>238</v>
      </c>
      <c r="B321" s="9"/>
      <c r="C321" s="31">
        <v>1000</v>
      </c>
      <c r="D321" s="51"/>
      <c r="E321" s="24">
        <v>45324</v>
      </c>
      <c r="F321" s="24">
        <v>45324</v>
      </c>
      <c r="G321" s="3"/>
      <c r="H321" s="4"/>
      <c r="I321" s="26">
        <v>200</v>
      </c>
      <c r="J321" s="26"/>
      <c r="K321" s="26"/>
      <c r="L321" s="26"/>
      <c r="M321" s="26">
        <v>200</v>
      </c>
      <c r="N321" s="26"/>
      <c r="O321" s="26"/>
      <c r="P321" s="26">
        <v>300</v>
      </c>
      <c r="Q321" s="26"/>
      <c r="R321" s="26"/>
      <c r="S321" s="26"/>
      <c r="T321" s="26">
        <v>290</v>
      </c>
      <c r="U321" s="26"/>
      <c r="V321" s="26"/>
      <c r="W321" s="26">
        <v>150</v>
      </c>
      <c r="X321" s="26"/>
      <c r="Y321" s="26"/>
      <c r="Z321" s="26"/>
      <c r="AA321" s="26">
        <v>320</v>
      </c>
      <c r="AB321" s="26"/>
      <c r="AC321" s="26"/>
      <c r="AD321" s="26">
        <v>100</v>
      </c>
      <c r="AE321" s="26"/>
      <c r="AF321" s="26"/>
      <c r="AG321" s="26"/>
      <c r="AH321" s="26">
        <v>330</v>
      </c>
      <c r="AI321" s="26"/>
      <c r="AJ321" s="26"/>
      <c r="AK321" s="26"/>
      <c r="AL321" s="26"/>
      <c r="AM321" s="26"/>
      <c r="AN321" s="30">
        <f t="shared" si="25"/>
        <v>1890</v>
      </c>
      <c r="AO321" s="31"/>
      <c r="AP321" s="32">
        <f t="shared" si="23"/>
        <v>0</v>
      </c>
    </row>
    <row r="322" spans="1:42" ht="26.25" customHeight="1" x14ac:dyDescent="0.3">
      <c r="A322" s="48" t="s">
        <v>909</v>
      </c>
      <c r="B322" s="9">
        <v>189</v>
      </c>
      <c r="C322" s="31">
        <v>4</v>
      </c>
      <c r="D322" s="51" t="s">
        <v>406</v>
      </c>
      <c r="E322" s="24" t="s">
        <v>956</v>
      </c>
      <c r="F322" s="24" t="s">
        <v>956</v>
      </c>
      <c r="G322" s="3"/>
      <c r="H322" s="4">
        <v>9393</v>
      </c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30">
        <f t="shared" si="25"/>
        <v>0</v>
      </c>
      <c r="AO322" s="31">
        <f t="shared" ref="AO322:AO331" si="26">C322+G322-AN322</f>
        <v>4</v>
      </c>
      <c r="AP322" s="32">
        <f t="shared" si="23"/>
        <v>756</v>
      </c>
    </row>
    <row r="323" spans="1:42" ht="26.25" customHeight="1" x14ac:dyDescent="0.3">
      <c r="A323" s="48" t="s">
        <v>965</v>
      </c>
      <c r="B323" s="9"/>
      <c r="C323" s="31"/>
      <c r="D323" s="51"/>
      <c r="E323" s="24"/>
      <c r="F323" s="24"/>
      <c r="G323" s="3"/>
      <c r="H323" s="4"/>
      <c r="I323" s="26">
        <v>50</v>
      </c>
      <c r="J323" s="26"/>
      <c r="K323" s="26"/>
      <c r="L323" s="26"/>
      <c r="M323" s="26">
        <v>25</v>
      </c>
      <c r="N323" s="26"/>
      <c r="O323" s="26"/>
      <c r="P323" s="26">
        <v>25</v>
      </c>
      <c r="Q323" s="26"/>
      <c r="R323" s="26"/>
      <c r="S323" s="26">
        <v>5</v>
      </c>
      <c r="T323" s="26">
        <v>25</v>
      </c>
      <c r="U323" s="26"/>
      <c r="V323" s="26"/>
      <c r="W323" s="26">
        <v>50</v>
      </c>
      <c r="X323" s="26"/>
      <c r="Y323" s="26"/>
      <c r="Z323" s="26"/>
      <c r="AA323" s="26">
        <v>25</v>
      </c>
      <c r="AB323" s="26"/>
      <c r="AC323" s="26">
        <v>25</v>
      </c>
      <c r="AD323" s="26">
        <v>25</v>
      </c>
      <c r="AE323" s="26"/>
      <c r="AF323" s="26"/>
      <c r="AG323" s="26"/>
      <c r="AH323" s="26">
        <v>50</v>
      </c>
      <c r="AI323" s="26"/>
      <c r="AJ323" s="26"/>
      <c r="AK323" s="26"/>
      <c r="AL323" s="26"/>
      <c r="AM323" s="26"/>
      <c r="AN323" s="30">
        <f t="shared" si="25"/>
        <v>305</v>
      </c>
      <c r="AO323" s="31">
        <f t="shared" si="26"/>
        <v>-305</v>
      </c>
      <c r="AP323" s="32">
        <f t="shared" si="23"/>
        <v>0</v>
      </c>
    </row>
    <row r="324" spans="1:42" ht="26.25" customHeight="1" x14ac:dyDescent="0.3">
      <c r="A324" s="48" t="s">
        <v>239</v>
      </c>
      <c r="B324" s="9">
        <v>2050</v>
      </c>
      <c r="C324" s="31">
        <v>7</v>
      </c>
      <c r="D324" s="51" t="s">
        <v>650</v>
      </c>
      <c r="E324" s="24">
        <v>45324</v>
      </c>
      <c r="F324" s="24">
        <v>45324</v>
      </c>
      <c r="G324" s="3"/>
      <c r="H324" s="4">
        <v>42201708</v>
      </c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>
        <v>1</v>
      </c>
      <c r="W324" s="26"/>
      <c r="X324" s="26"/>
      <c r="Y324" s="26"/>
      <c r="Z324" s="26">
        <v>1</v>
      </c>
      <c r="AA324" s="26"/>
      <c r="AB324" s="26"/>
      <c r="AC324" s="26"/>
      <c r="AD324" s="26"/>
      <c r="AE324" s="26"/>
      <c r="AF324" s="26"/>
      <c r="AG324" s="26">
        <v>2</v>
      </c>
      <c r="AH324" s="26"/>
      <c r="AI324" s="26"/>
      <c r="AJ324" s="26"/>
      <c r="AK324" s="26"/>
      <c r="AL324" s="26"/>
      <c r="AM324" s="26"/>
      <c r="AN324" s="30">
        <f t="shared" si="25"/>
        <v>4</v>
      </c>
      <c r="AO324" s="31">
        <f t="shared" si="26"/>
        <v>3</v>
      </c>
      <c r="AP324" s="32">
        <f t="shared" si="23"/>
        <v>6150</v>
      </c>
    </row>
    <row r="325" spans="1:42" ht="26.25" customHeight="1" x14ac:dyDescent="0.3">
      <c r="A325" s="48" t="s">
        <v>375</v>
      </c>
      <c r="B325" s="9">
        <v>15.3</v>
      </c>
      <c r="C325" s="31">
        <v>5300</v>
      </c>
      <c r="D325" s="51" t="s">
        <v>406</v>
      </c>
      <c r="E325" s="24">
        <v>45335</v>
      </c>
      <c r="F325" s="24">
        <v>45335</v>
      </c>
      <c r="G325" s="3"/>
      <c r="H325" s="4">
        <v>9730</v>
      </c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30">
        <f t="shared" si="25"/>
        <v>0</v>
      </c>
      <c r="AO325" s="31">
        <f t="shared" si="26"/>
        <v>5300</v>
      </c>
      <c r="AP325" s="32">
        <f t="shared" si="23"/>
        <v>81090</v>
      </c>
    </row>
    <row r="326" spans="1:42" ht="26.25" customHeight="1" x14ac:dyDescent="0.3">
      <c r="A326" s="48" t="s">
        <v>382</v>
      </c>
      <c r="B326" s="9">
        <v>2.63</v>
      </c>
      <c r="C326" s="31">
        <v>2300</v>
      </c>
      <c r="D326" s="51" t="s">
        <v>406</v>
      </c>
      <c r="E326" s="24">
        <v>45058</v>
      </c>
      <c r="F326" s="24">
        <v>45058</v>
      </c>
      <c r="G326" s="3"/>
      <c r="H326" s="4">
        <v>1175</v>
      </c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30">
        <f t="shared" si="25"/>
        <v>0</v>
      </c>
      <c r="AO326" s="31">
        <f t="shared" si="26"/>
        <v>2300</v>
      </c>
      <c r="AP326" s="32">
        <f t="shared" si="23"/>
        <v>6049</v>
      </c>
    </row>
    <row r="327" spans="1:42" ht="26.25" customHeight="1" x14ac:dyDescent="0.3">
      <c r="A327" s="48" t="s">
        <v>390</v>
      </c>
      <c r="B327" s="9">
        <v>7.23</v>
      </c>
      <c r="C327" s="31">
        <v>463</v>
      </c>
      <c r="D327" s="51" t="s">
        <v>641</v>
      </c>
      <c r="E327" s="24">
        <v>45016</v>
      </c>
      <c r="F327" s="24">
        <v>45016</v>
      </c>
      <c r="G327" s="3"/>
      <c r="H327" s="4">
        <v>560</v>
      </c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>
        <v>100</v>
      </c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>
        <v>300</v>
      </c>
      <c r="AH327" s="26"/>
      <c r="AI327" s="26"/>
      <c r="AJ327" s="26"/>
      <c r="AK327" s="26"/>
      <c r="AL327" s="26"/>
      <c r="AM327" s="26"/>
      <c r="AN327" s="30">
        <f t="shared" si="25"/>
        <v>400</v>
      </c>
      <c r="AO327" s="31">
        <f t="shared" si="26"/>
        <v>63</v>
      </c>
      <c r="AP327" s="32">
        <f t="shared" si="23"/>
        <v>455.49</v>
      </c>
    </row>
    <row r="328" spans="1:42" ht="26.25" customHeight="1" x14ac:dyDescent="0.3">
      <c r="A328" s="48" t="s">
        <v>378</v>
      </c>
      <c r="B328" s="9"/>
      <c r="C328" s="31">
        <v>384</v>
      </c>
      <c r="D328" s="51"/>
      <c r="E328" s="24"/>
      <c r="F328" s="24"/>
      <c r="G328" s="3"/>
      <c r="H328" s="4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30">
        <f t="shared" si="25"/>
        <v>0</v>
      </c>
      <c r="AO328" s="31">
        <f t="shared" si="26"/>
        <v>384</v>
      </c>
      <c r="AP328" s="32">
        <f t="shared" si="23"/>
        <v>0</v>
      </c>
    </row>
    <row r="329" spans="1:42" ht="26.25" customHeight="1" x14ac:dyDescent="0.3">
      <c r="A329" s="48" t="s">
        <v>391</v>
      </c>
      <c r="B329" s="9">
        <v>0.17</v>
      </c>
      <c r="C329" s="31">
        <v>1100</v>
      </c>
      <c r="D329" s="51" t="s">
        <v>406</v>
      </c>
      <c r="E329" s="24"/>
      <c r="F329" s="24"/>
      <c r="G329" s="3"/>
      <c r="H329" s="4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30">
        <f t="shared" si="25"/>
        <v>0</v>
      </c>
      <c r="AO329" s="31">
        <f t="shared" si="26"/>
        <v>1100</v>
      </c>
      <c r="AP329" s="32">
        <f t="shared" si="23"/>
        <v>187</v>
      </c>
    </row>
    <row r="330" spans="1:42" ht="26.25" customHeight="1" x14ac:dyDescent="0.3">
      <c r="A330" s="19" t="s">
        <v>529</v>
      </c>
      <c r="B330" s="9"/>
      <c r="C330" s="31">
        <v>150</v>
      </c>
      <c r="D330" s="54" t="s">
        <v>442</v>
      </c>
      <c r="E330" s="24">
        <v>44832</v>
      </c>
      <c r="F330" s="24">
        <v>44832</v>
      </c>
      <c r="G330" s="3"/>
      <c r="H330" s="3"/>
      <c r="I330" s="3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30">
        <f t="shared" si="25"/>
        <v>0</v>
      </c>
      <c r="AO330" s="31">
        <f t="shared" si="26"/>
        <v>150</v>
      </c>
      <c r="AP330" s="32">
        <f t="shared" si="23"/>
        <v>0</v>
      </c>
    </row>
    <row r="331" spans="1:42" ht="26.25" customHeight="1" x14ac:dyDescent="0.3">
      <c r="A331" s="19" t="s">
        <v>966</v>
      </c>
      <c r="B331" s="9"/>
      <c r="C331" s="31">
        <v>7</v>
      </c>
      <c r="D331" s="54" t="s">
        <v>406</v>
      </c>
      <c r="E331" s="24">
        <v>45251</v>
      </c>
      <c r="F331" s="24">
        <v>45251</v>
      </c>
      <c r="G331" s="3"/>
      <c r="H331" s="3"/>
      <c r="I331" s="3"/>
      <c r="J331" s="26"/>
      <c r="K331" s="26"/>
      <c r="L331" s="26"/>
      <c r="M331" s="26"/>
      <c r="N331" s="26"/>
      <c r="O331" s="26">
        <v>1</v>
      </c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>
        <v>2</v>
      </c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30">
        <f t="shared" ref="AN331:AN362" si="27">I331+J331+K331+L331+M331+N331+O331+P331+Q331+R331+S331+T331+U331+V331+W331+X331+Y331+Z331+AA331+AB331+AC331+AD331+AE331+AF331+AG331+AH331+AI331+AJ331+AK331+AL331+AM331</f>
        <v>3</v>
      </c>
      <c r="AO331" s="31">
        <f t="shared" si="26"/>
        <v>4</v>
      </c>
      <c r="AP331" s="32">
        <f t="shared" si="23"/>
        <v>0</v>
      </c>
    </row>
    <row r="332" spans="1:42" ht="26.25" customHeight="1" x14ac:dyDescent="0.3">
      <c r="A332" s="48" t="s">
        <v>87</v>
      </c>
      <c r="B332" s="9">
        <v>198</v>
      </c>
      <c r="C332" s="31">
        <v>200</v>
      </c>
      <c r="D332" s="51" t="s">
        <v>508</v>
      </c>
      <c r="E332" s="24">
        <v>45328</v>
      </c>
      <c r="F332" s="24">
        <v>45328</v>
      </c>
      <c r="G332" s="3"/>
      <c r="H332" s="4">
        <v>1880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>
        <v>100</v>
      </c>
      <c r="AH332" s="26"/>
      <c r="AI332" s="26"/>
      <c r="AJ332" s="26"/>
      <c r="AK332" s="26"/>
      <c r="AL332" s="26"/>
      <c r="AM332" s="26"/>
      <c r="AN332" s="30">
        <f t="shared" si="27"/>
        <v>100</v>
      </c>
      <c r="AO332" s="31">
        <v>200</v>
      </c>
      <c r="AP332" s="32">
        <f t="shared" si="23"/>
        <v>39600</v>
      </c>
    </row>
    <row r="333" spans="1:42" ht="26.25" customHeight="1" x14ac:dyDescent="0.3">
      <c r="A333" s="48" t="s">
        <v>240</v>
      </c>
      <c r="B333" s="9">
        <v>720</v>
      </c>
      <c r="C333" s="31">
        <v>98</v>
      </c>
      <c r="D333" s="51" t="s">
        <v>696</v>
      </c>
      <c r="E333" s="24">
        <v>45364</v>
      </c>
      <c r="F333" s="24">
        <v>45364</v>
      </c>
      <c r="G333" s="3">
        <v>30</v>
      </c>
      <c r="H333" s="4">
        <v>10450</v>
      </c>
      <c r="I333" s="26">
        <v>3</v>
      </c>
      <c r="J333" s="26"/>
      <c r="K333" s="26"/>
      <c r="L333" s="26">
        <v>2</v>
      </c>
      <c r="M333" s="26">
        <v>1</v>
      </c>
      <c r="N333" s="26"/>
      <c r="O333" s="26">
        <v>1</v>
      </c>
      <c r="P333" s="26">
        <v>1</v>
      </c>
      <c r="Q333" s="26"/>
      <c r="R333" s="26"/>
      <c r="S333" s="26">
        <v>2</v>
      </c>
      <c r="T333" s="26">
        <v>1</v>
      </c>
      <c r="U333" s="26"/>
      <c r="V333" s="26">
        <v>1</v>
      </c>
      <c r="W333" s="26">
        <v>2</v>
      </c>
      <c r="X333" s="26"/>
      <c r="Y333" s="26"/>
      <c r="Z333" s="26">
        <v>1</v>
      </c>
      <c r="AA333" s="26">
        <v>1</v>
      </c>
      <c r="AB333" s="26"/>
      <c r="AC333" s="26">
        <v>1</v>
      </c>
      <c r="AD333" s="26">
        <v>1</v>
      </c>
      <c r="AE333" s="26"/>
      <c r="AF333" s="26"/>
      <c r="AG333" s="26">
        <v>1</v>
      </c>
      <c r="AH333" s="26">
        <v>2</v>
      </c>
      <c r="AI333" s="26">
        <v>1</v>
      </c>
      <c r="AJ333" s="26"/>
      <c r="AK333" s="26"/>
      <c r="AL333" s="26"/>
      <c r="AM333" s="26"/>
      <c r="AN333" s="30">
        <f t="shared" si="27"/>
        <v>22</v>
      </c>
      <c r="AO333" s="31">
        <f t="shared" ref="AO333:AO364" si="28">C333+G333-AN333</f>
        <v>106</v>
      </c>
      <c r="AP333" s="32">
        <f t="shared" si="23"/>
        <v>76320</v>
      </c>
    </row>
    <row r="334" spans="1:42" ht="26.25" customHeight="1" x14ac:dyDescent="0.3">
      <c r="A334" s="48" t="s">
        <v>449</v>
      </c>
      <c r="B334" s="9">
        <v>1080</v>
      </c>
      <c r="C334" s="31">
        <v>52</v>
      </c>
      <c r="D334" s="51" t="s">
        <v>554</v>
      </c>
      <c r="E334" s="24">
        <v>45033</v>
      </c>
      <c r="F334" s="24">
        <v>45033</v>
      </c>
      <c r="G334" s="3"/>
      <c r="H334" s="4">
        <v>2395</v>
      </c>
      <c r="I334" s="26"/>
      <c r="J334" s="26"/>
      <c r="K334" s="26"/>
      <c r="L334" s="26"/>
      <c r="M334" s="26">
        <v>1</v>
      </c>
      <c r="N334" s="26"/>
      <c r="O334" s="26"/>
      <c r="P334" s="26">
        <v>1</v>
      </c>
      <c r="Q334" s="26"/>
      <c r="R334" s="26"/>
      <c r="S334" s="26"/>
      <c r="T334" s="26"/>
      <c r="U334" s="26"/>
      <c r="V334" s="26"/>
      <c r="W334" s="26">
        <v>1</v>
      </c>
      <c r="X334" s="26"/>
      <c r="Y334" s="26"/>
      <c r="Z334" s="26"/>
      <c r="AA334" s="26">
        <v>1</v>
      </c>
      <c r="AB334" s="26"/>
      <c r="AC334" s="26"/>
      <c r="AD334" s="26"/>
      <c r="AE334" s="26"/>
      <c r="AF334" s="26"/>
      <c r="AG334" s="26"/>
      <c r="AH334" s="26"/>
      <c r="AI334" s="26">
        <v>1</v>
      </c>
      <c r="AJ334" s="26"/>
      <c r="AK334" s="26"/>
      <c r="AL334" s="26"/>
      <c r="AM334" s="26"/>
      <c r="AN334" s="30">
        <f t="shared" si="27"/>
        <v>5</v>
      </c>
      <c r="AO334" s="31">
        <f t="shared" si="28"/>
        <v>47</v>
      </c>
      <c r="AP334" s="32">
        <f t="shared" si="23"/>
        <v>50760</v>
      </c>
    </row>
    <row r="335" spans="1:42" ht="26.25" customHeight="1" x14ac:dyDescent="0.3">
      <c r="A335" s="48" t="s">
        <v>392</v>
      </c>
      <c r="B335" s="9">
        <v>2</v>
      </c>
      <c r="C335" s="56">
        <v>1440</v>
      </c>
      <c r="D335" s="51" t="s">
        <v>406</v>
      </c>
      <c r="E335" s="24">
        <v>45364</v>
      </c>
      <c r="F335" s="24">
        <v>45364</v>
      </c>
      <c r="G335" s="3">
        <v>1500</v>
      </c>
      <c r="H335" s="4">
        <v>2177</v>
      </c>
      <c r="I335" s="26"/>
      <c r="J335" s="26"/>
      <c r="K335" s="26"/>
      <c r="L335" s="26">
        <v>100</v>
      </c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>
        <v>100</v>
      </c>
      <c r="X335" s="26"/>
      <c r="Y335" s="26"/>
      <c r="Z335" s="26"/>
      <c r="AA335" s="26"/>
      <c r="AB335" s="26"/>
      <c r="AC335" s="26">
        <v>100</v>
      </c>
      <c r="AD335" s="26"/>
      <c r="AE335" s="26"/>
      <c r="AF335" s="26"/>
      <c r="AG335" s="26"/>
      <c r="AH335" s="26">
        <v>100</v>
      </c>
      <c r="AI335" s="26"/>
      <c r="AJ335" s="26"/>
      <c r="AK335" s="26"/>
      <c r="AL335" s="26"/>
      <c r="AM335" s="26"/>
      <c r="AN335" s="30">
        <f t="shared" si="27"/>
        <v>400</v>
      </c>
      <c r="AO335" s="56">
        <f t="shared" si="28"/>
        <v>2540</v>
      </c>
      <c r="AP335" s="32">
        <f t="shared" si="23"/>
        <v>5080</v>
      </c>
    </row>
    <row r="336" spans="1:42" ht="26.25" customHeight="1" x14ac:dyDescent="0.3">
      <c r="A336" s="48" t="s">
        <v>241</v>
      </c>
      <c r="B336" s="9">
        <v>2.35</v>
      </c>
      <c r="C336" s="31">
        <v>27735</v>
      </c>
      <c r="D336" s="51" t="s">
        <v>838</v>
      </c>
      <c r="E336" s="24">
        <v>45364</v>
      </c>
      <c r="F336" s="24">
        <v>45364</v>
      </c>
      <c r="G336" s="3">
        <v>5500</v>
      </c>
      <c r="H336" s="4">
        <v>2178</v>
      </c>
      <c r="I336" s="26">
        <v>215</v>
      </c>
      <c r="J336" s="26"/>
      <c r="K336" s="26"/>
      <c r="L336" s="26"/>
      <c r="M336" s="26">
        <v>300</v>
      </c>
      <c r="N336" s="26">
        <v>100</v>
      </c>
      <c r="O336" s="26">
        <v>100</v>
      </c>
      <c r="P336" s="26">
        <v>300</v>
      </c>
      <c r="Q336" s="26"/>
      <c r="R336" s="26"/>
      <c r="S336" s="26">
        <v>300</v>
      </c>
      <c r="T336" s="26">
        <v>200</v>
      </c>
      <c r="U336" s="26"/>
      <c r="V336" s="26">
        <v>115</v>
      </c>
      <c r="W336" s="26">
        <v>100</v>
      </c>
      <c r="X336" s="26"/>
      <c r="Y336" s="26"/>
      <c r="Z336" s="26">
        <v>100</v>
      </c>
      <c r="AA336" s="26">
        <v>200</v>
      </c>
      <c r="AB336" s="26"/>
      <c r="AC336" s="26"/>
      <c r="AD336" s="26">
        <v>300</v>
      </c>
      <c r="AE336" s="26"/>
      <c r="AF336" s="26"/>
      <c r="AG336" s="26">
        <v>200</v>
      </c>
      <c r="AH336" s="26">
        <v>100</v>
      </c>
      <c r="AI336" s="26">
        <v>15</v>
      </c>
      <c r="AJ336" s="26"/>
      <c r="AK336" s="26"/>
      <c r="AL336" s="26"/>
      <c r="AM336" s="26"/>
      <c r="AN336" s="30">
        <f t="shared" si="27"/>
        <v>2645</v>
      </c>
      <c r="AO336" s="31">
        <f t="shared" si="28"/>
        <v>30590</v>
      </c>
      <c r="AP336" s="32">
        <f t="shared" si="23"/>
        <v>71886.5</v>
      </c>
    </row>
    <row r="337" spans="1:42" ht="26.25" customHeight="1" x14ac:dyDescent="0.3">
      <c r="A337" s="48" t="s">
        <v>753</v>
      </c>
      <c r="B337" s="9">
        <v>143</v>
      </c>
      <c r="C337" s="31">
        <v>5</v>
      </c>
      <c r="D337" s="51" t="s">
        <v>814</v>
      </c>
      <c r="E337" s="24">
        <v>45077</v>
      </c>
      <c r="F337" s="24">
        <v>45077</v>
      </c>
      <c r="G337" s="3"/>
      <c r="H337" s="4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30">
        <f t="shared" si="27"/>
        <v>0</v>
      </c>
      <c r="AO337" s="31">
        <f t="shared" si="28"/>
        <v>5</v>
      </c>
      <c r="AP337" s="32">
        <f t="shared" si="23"/>
        <v>715</v>
      </c>
    </row>
    <row r="338" spans="1:42" ht="26.25" customHeight="1" x14ac:dyDescent="0.3">
      <c r="A338" s="48" t="s">
        <v>754</v>
      </c>
      <c r="B338" s="9">
        <v>143</v>
      </c>
      <c r="C338" s="31">
        <v>5</v>
      </c>
      <c r="D338" s="51" t="s">
        <v>814</v>
      </c>
      <c r="E338" s="24">
        <v>45077</v>
      </c>
      <c r="F338" s="24">
        <v>45077</v>
      </c>
      <c r="G338" s="3"/>
      <c r="H338" s="4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30">
        <f t="shared" si="27"/>
        <v>0</v>
      </c>
      <c r="AO338" s="31">
        <f t="shared" si="28"/>
        <v>5</v>
      </c>
      <c r="AP338" s="32">
        <f t="shared" si="23"/>
        <v>715</v>
      </c>
    </row>
    <row r="339" spans="1:42" ht="26.25" customHeight="1" x14ac:dyDescent="0.3">
      <c r="A339" s="48" t="s">
        <v>242</v>
      </c>
      <c r="B339" s="9">
        <v>237.6</v>
      </c>
      <c r="C339" s="31">
        <v>217</v>
      </c>
      <c r="D339" s="51" t="s">
        <v>406</v>
      </c>
      <c r="E339" s="24">
        <v>45364</v>
      </c>
      <c r="F339" s="24">
        <v>45364</v>
      </c>
      <c r="G339" s="3">
        <v>10</v>
      </c>
      <c r="H339" s="4">
        <v>9901</v>
      </c>
      <c r="I339" s="26"/>
      <c r="J339" s="26"/>
      <c r="K339" s="26"/>
      <c r="L339" s="26"/>
      <c r="M339" s="26">
        <v>12</v>
      </c>
      <c r="N339" s="26"/>
      <c r="O339" s="26"/>
      <c r="P339" s="26">
        <v>12</v>
      </c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>
        <v>12</v>
      </c>
      <c r="AB339" s="26"/>
      <c r="AC339" s="26"/>
      <c r="AD339" s="26"/>
      <c r="AE339" s="26"/>
      <c r="AF339" s="26"/>
      <c r="AG339" s="26"/>
      <c r="AH339" s="26">
        <v>22</v>
      </c>
      <c r="AI339" s="26"/>
      <c r="AJ339" s="26"/>
      <c r="AK339" s="26"/>
      <c r="AL339" s="26"/>
      <c r="AM339" s="26"/>
      <c r="AN339" s="30">
        <f t="shared" si="27"/>
        <v>58</v>
      </c>
      <c r="AO339" s="31">
        <f t="shared" si="28"/>
        <v>169</v>
      </c>
      <c r="AP339" s="32">
        <f t="shared" si="23"/>
        <v>40154.400000000001</v>
      </c>
    </row>
    <row r="340" spans="1:42" ht="26.25" customHeight="1" x14ac:dyDescent="0.3">
      <c r="A340" s="48" t="s">
        <v>948</v>
      </c>
      <c r="B340" s="9"/>
      <c r="C340" s="31">
        <v>17150</v>
      </c>
      <c r="D340" s="51"/>
      <c r="E340" s="24"/>
      <c r="F340" s="24"/>
      <c r="G340" s="3"/>
      <c r="H340" s="4"/>
      <c r="I340" s="26"/>
      <c r="J340" s="26"/>
      <c r="K340" s="26"/>
      <c r="L340" s="26">
        <v>450</v>
      </c>
      <c r="M340" s="26"/>
      <c r="N340" s="26"/>
      <c r="O340" s="26"/>
      <c r="P340" s="26"/>
      <c r="Q340" s="26"/>
      <c r="R340" s="26"/>
      <c r="S340" s="26">
        <v>150</v>
      </c>
      <c r="T340" s="26">
        <v>150</v>
      </c>
      <c r="U340" s="26"/>
      <c r="V340" s="26"/>
      <c r="W340" s="26"/>
      <c r="X340" s="26"/>
      <c r="Y340" s="26"/>
      <c r="Z340" s="26"/>
      <c r="AA340" s="26">
        <v>300</v>
      </c>
      <c r="AB340" s="26"/>
      <c r="AC340" s="26"/>
      <c r="AD340" s="26"/>
      <c r="AE340" s="26"/>
      <c r="AF340" s="26"/>
      <c r="AG340" s="26">
        <v>600</v>
      </c>
      <c r="AH340" s="26"/>
      <c r="AI340" s="26"/>
      <c r="AJ340" s="26"/>
      <c r="AK340" s="26"/>
      <c r="AL340" s="26"/>
      <c r="AM340" s="26"/>
      <c r="AN340" s="30">
        <f t="shared" si="27"/>
        <v>1650</v>
      </c>
      <c r="AO340" s="31">
        <f t="shared" si="28"/>
        <v>15500</v>
      </c>
      <c r="AP340" s="32">
        <f t="shared" si="23"/>
        <v>0</v>
      </c>
    </row>
    <row r="341" spans="1:42" ht="26.25" customHeight="1" x14ac:dyDescent="0.3">
      <c r="A341" s="48" t="s">
        <v>919</v>
      </c>
      <c r="B341" s="9">
        <v>3.45</v>
      </c>
      <c r="C341" s="31">
        <v>247065</v>
      </c>
      <c r="D341" s="51" t="s">
        <v>626</v>
      </c>
      <c r="E341" s="24">
        <v>45364</v>
      </c>
      <c r="F341" s="24">
        <v>45364</v>
      </c>
      <c r="G341" s="3">
        <v>400</v>
      </c>
      <c r="H341" s="4">
        <v>2168</v>
      </c>
      <c r="I341" s="26">
        <v>1000</v>
      </c>
      <c r="J341" s="26"/>
      <c r="K341" s="26"/>
      <c r="L341" s="26">
        <v>1000</v>
      </c>
      <c r="M341" s="26">
        <v>750</v>
      </c>
      <c r="N341" s="26"/>
      <c r="O341" s="26">
        <v>1000</v>
      </c>
      <c r="P341" s="26">
        <v>1750</v>
      </c>
      <c r="Q341" s="26"/>
      <c r="R341" s="26"/>
      <c r="S341" s="26">
        <v>2000</v>
      </c>
      <c r="T341" s="26"/>
      <c r="U341" s="26"/>
      <c r="V341" s="26">
        <v>1500</v>
      </c>
      <c r="W341" s="26">
        <v>1150</v>
      </c>
      <c r="X341" s="26"/>
      <c r="Y341" s="26"/>
      <c r="Z341" s="26">
        <v>1500</v>
      </c>
      <c r="AA341" s="26">
        <v>500</v>
      </c>
      <c r="AB341" s="26"/>
      <c r="AC341" s="26">
        <v>1500</v>
      </c>
      <c r="AD341" s="26">
        <v>1500</v>
      </c>
      <c r="AE341" s="26"/>
      <c r="AF341" s="26"/>
      <c r="AG341" s="26">
        <v>3500</v>
      </c>
      <c r="AH341" s="26"/>
      <c r="AI341" s="26">
        <v>1500</v>
      </c>
      <c r="AJ341" s="26"/>
      <c r="AK341" s="26"/>
      <c r="AL341" s="26"/>
      <c r="AM341" s="26"/>
      <c r="AN341" s="30">
        <f t="shared" si="27"/>
        <v>20150</v>
      </c>
      <c r="AO341" s="31">
        <f t="shared" si="28"/>
        <v>227315</v>
      </c>
      <c r="AP341" s="32">
        <f t="shared" si="23"/>
        <v>784236.75</v>
      </c>
    </row>
    <row r="342" spans="1:42" ht="26.25" customHeight="1" x14ac:dyDescent="0.3">
      <c r="A342" s="48" t="s">
        <v>918</v>
      </c>
      <c r="B342" s="9">
        <v>3.45</v>
      </c>
      <c r="C342" s="31">
        <v>179125</v>
      </c>
      <c r="D342" s="51" t="s">
        <v>626</v>
      </c>
      <c r="E342" s="24" t="s">
        <v>970</v>
      </c>
      <c r="F342" s="24" t="s">
        <v>970</v>
      </c>
      <c r="G342" s="3">
        <v>25000</v>
      </c>
      <c r="H342" s="4">
        <v>2167</v>
      </c>
      <c r="I342" s="26">
        <v>1000</v>
      </c>
      <c r="J342" s="26"/>
      <c r="K342" s="26"/>
      <c r="L342" s="26">
        <v>2800</v>
      </c>
      <c r="M342" s="26">
        <v>2450</v>
      </c>
      <c r="N342" s="26"/>
      <c r="O342" s="26">
        <v>1500</v>
      </c>
      <c r="P342" s="26">
        <v>2000</v>
      </c>
      <c r="Q342" s="26"/>
      <c r="R342" s="26"/>
      <c r="S342" s="26">
        <v>2850</v>
      </c>
      <c r="T342" s="26">
        <v>1750</v>
      </c>
      <c r="U342" s="26"/>
      <c r="V342" s="26">
        <v>1250</v>
      </c>
      <c r="W342" s="26">
        <v>1800</v>
      </c>
      <c r="X342" s="26"/>
      <c r="Y342" s="26"/>
      <c r="Z342" s="26">
        <v>1250</v>
      </c>
      <c r="AA342" s="26">
        <v>2750</v>
      </c>
      <c r="AB342" s="26"/>
      <c r="AC342" s="26">
        <v>1250</v>
      </c>
      <c r="AD342" s="26">
        <v>2600</v>
      </c>
      <c r="AE342" s="26"/>
      <c r="AF342" s="26"/>
      <c r="AG342" s="26">
        <v>4000</v>
      </c>
      <c r="AH342" s="26">
        <v>1350</v>
      </c>
      <c r="AI342" s="26">
        <v>1000</v>
      </c>
      <c r="AJ342" s="26"/>
      <c r="AK342" s="26"/>
      <c r="AL342" s="26"/>
      <c r="AM342" s="26"/>
      <c r="AN342" s="30">
        <f t="shared" si="27"/>
        <v>31600</v>
      </c>
      <c r="AO342" s="31">
        <f t="shared" si="28"/>
        <v>172525</v>
      </c>
      <c r="AP342" s="32">
        <f t="shared" si="23"/>
        <v>595211.25</v>
      </c>
    </row>
    <row r="343" spans="1:42" ht="26.25" customHeight="1" x14ac:dyDescent="0.3">
      <c r="A343" s="48" t="s">
        <v>682</v>
      </c>
      <c r="B343" s="9">
        <v>4.8</v>
      </c>
      <c r="C343" s="31">
        <v>10250</v>
      </c>
      <c r="D343" s="51" t="s">
        <v>405</v>
      </c>
      <c r="E343" s="24">
        <v>45093</v>
      </c>
      <c r="F343" s="24">
        <v>45093</v>
      </c>
      <c r="G343" s="3"/>
      <c r="H343" s="4">
        <v>10072</v>
      </c>
      <c r="I343" s="26">
        <v>500</v>
      </c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30">
        <f t="shared" si="27"/>
        <v>500</v>
      </c>
      <c r="AO343" s="31">
        <f t="shared" si="28"/>
        <v>9750</v>
      </c>
      <c r="AP343" s="32">
        <f t="shared" si="23"/>
        <v>46800</v>
      </c>
    </row>
    <row r="344" spans="1:42" ht="26.25" customHeight="1" x14ac:dyDescent="0.3">
      <c r="A344" s="20" t="s">
        <v>662</v>
      </c>
      <c r="B344" s="9"/>
      <c r="C344" s="31">
        <v>0</v>
      </c>
      <c r="D344" s="51"/>
      <c r="E344" s="24"/>
      <c r="F344" s="24"/>
      <c r="G344" s="3"/>
      <c r="H344" s="4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30">
        <f t="shared" si="27"/>
        <v>0</v>
      </c>
      <c r="AO344" s="31">
        <f t="shared" si="28"/>
        <v>0</v>
      </c>
      <c r="AP344" s="32">
        <f t="shared" si="23"/>
        <v>0</v>
      </c>
    </row>
    <row r="345" spans="1:42" ht="26.25" customHeight="1" x14ac:dyDescent="0.3">
      <c r="A345" s="19" t="s">
        <v>818</v>
      </c>
      <c r="B345" s="9">
        <v>21.72</v>
      </c>
      <c r="C345" s="31">
        <v>9000</v>
      </c>
      <c r="D345" s="51" t="s">
        <v>493</v>
      </c>
      <c r="E345" s="24">
        <v>45364</v>
      </c>
      <c r="F345" s="24">
        <v>45364</v>
      </c>
      <c r="G345" s="3">
        <v>3000</v>
      </c>
      <c r="H345" s="4">
        <v>9875</v>
      </c>
      <c r="I345" s="57">
        <v>200</v>
      </c>
      <c r="J345" s="26">
        <v>200</v>
      </c>
      <c r="K345" s="26"/>
      <c r="L345" s="26">
        <v>50</v>
      </c>
      <c r="M345" s="26">
        <v>100</v>
      </c>
      <c r="N345" s="26"/>
      <c r="O345" s="26"/>
      <c r="P345" s="26">
        <v>100</v>
      </c>
      <c r="Q345" s="26"/>
      <c r="R345" s="26"/>
      <c r="S345" s="26">
        <v>50</v>
      </c>
      <c r="T345" s="26">
        <v>200</v>
      </c>
      <c r="U345" s="26"/>
      <c r="V345" s="26">
        <v>50</v>
      </c>
      <c r="W345" s="26">
        <v>200</v>
      </c>
      <c r="X345" s="26"/>
      <c r="Y345" s="26"/>
      <c r="Z345" s="26">
        <v>50</v>
      </c>
      <c r="AA345" s="26">
        <v>150</v>
      </c>
      <c r="AB345" s="26"/>
      <c r="AC345" s="26">
        <v>100</v>
      </c>
      <c r="AD345" s="26">
        <v>50</v>
      </c>
      <c r="AE345" s="26"/>
      <c r="AF345" s="26"/>
      <c r="AG345" s="26">
        <v>50</v>
      </c>
      <c r="AH345" s="26">
        <v>250</v>
      </c>
      <c r="AI345" s="26">
        <v>50</v>
      </c>
      <c r="AJ345" s="26"/>
      <c r="AK345" s="26"/>
      <c r="AL345" s="26"/>
      <c r="AM345" s="26"/>
      <c r="AN345" s="30">
        <f t="shared" si="27"/>
        <v>1850</v>
      </c>
      <c r="AO345" s="31">
        <f t="shared" si="28"/>
        <v>10150</v>
      </c>
      <c r="AP345" s="32">
        <f t="shared" si="23"/>
        <v>220458</v>
      </c>
    </row>
    <row r="346" spans="1:42" ht="26.25" customHeight="1" x14ac:dyDescent="0.3">
      <c r="A346" s="48" t="s">
        <v>820</v>
      </c>
      <c r="B346" s="9">
        <v>21.72</v>
      </c>
      <c r="C346" s="31">
        <v>10900</v>
      </c>
      <c r="D346" s="51" t="s">
        <v>406</v>
      </c>
      <c r="E346" s="24">
        <v>45335</v>
      </c>
      <c r="F346" s="24">
        <v>45335</v>
      </c>
      <c r="G346" s="3">
        <v>3000</v>
      </c>
      <c r="H346" s="4">
        <v>2173</v>
      </c>
      <c r="I346" s="26">
        <v>200</v>
      </c>
      <c r="J346" s="26"/>
      <c r="K346" s="26"/>
      <c r="L346" s="26">
        <v>100</v>
      </c>
      <c r="M346" s="26">
        <v>200</v>
      </c>
      <c r="N346" s="26"/>
      <c r="O346" s="26">
        <v>50</v>
      </c>
      <c r="P346" s="26">
        <v>200</v>
      </c>
      <c r="Q346" s="26"/>
      <c r="R346" s="26"/>
      <c r="S346" s="26">
        <v>50</v>
      </c>
      <c r="T346" s="26">
        <v>150</v>
      </c>
      <c r="U346" s="26"/>
      <c r="V346" s="26">
        <v>50</v>
      </c>
      <c r="W346" s="26">
        <v>250</v>
      </c>
      <c r="X346" s="26"/>
      <c r="Y346" s="26"/>
      <c r="Z346" s="26">
        <v>50</v>
      </c>
      <c r="AA346" s="26">
        <v>150</v>
      </c>
      <c r="AB346" s="26"/>
      <c r="AC346" s="26">
        <v>100</v>
      </c>
      <c r="AD346" s="26">
        <v>150</v>
      </c>
      <c r="AE346" s="26"/>
      <c r="AF346" s="26"/>
      <c r="AG346" s="26">
        <v>150</v>
      </c>
      <c r="AH346" s="26">
        <v>250</v>
      </c>
      <c r="AI346" s="26">
        <v>50</v>
      </c>
      <c r="AJ346" s="26"/>
      <c r="AK346" s="26"/>
      <c r="AL346" s="26"/>
      <c r="AM346" s="26"/>
      <c r="AN346" s="30">
        <f t="shared" si="27"/>
        <v>2150</v>
      </c>
      <c r="AO346" s="31">
        <f t="shared" si="28"/>
        <v>11750</v>
      </c>
      <c r="AP346" s="32">
        <f t="shared" si="23"/>
        <v>255210</v>
      </c>
    </row>
    <row r="347" spans="1:42" ht="26.25" customHeight="1" x14ac:dyDescent="0.3">
      <c r="A347" s="48" t="s">
        <v>819</v>
      </c>
      <c r="B347" s="9">
        <v>21.72</v>
      </c>
      <c r="C347" s="31">
        <v>14250</v>
      </c>
      <c r="D347" s="51" t="s">
        <v>406</v>
      </c>
      <c r="E347" s="24">
        <v>45369</v>
      </c>
      <c r="F347" s="24">
        <v>45369</v>
      </c>
      <c r="G347" s="3">
        <v>3000</v>
      </c>
      <c r="H347" s="4">
        <v>2174</v>
      </c>
      <c r="I347" s="26"/>
      <c r="J347" s="26"/>
      <c r="K347" s="26"/>
      <c r="L347" s="26"/>
      <c r="M347" s="26">
        <v>100</v>
      </c>
      <c r="N347" s="26"/>
      <c r="O347" s="26">
        <v>50</v>
      </c>
      <c r="P347" s="26">
        <v>150</v>
      </c>
      <c r="Q347" s="26"/>
      <c r="R347" s="26"/>
      <c r="S347" s="26"/>
      <c r="T347" s="26">
        <v>100</v>
      </c>
      <c r="U347" s="26"/>
      <c r="V347" s="26"/>
      <c r="W347" s="26">
        <v>50</v>
      </c>
      <c r="X347" s="26"/>
      <c r="Y347" s="26"/>
      <c r="Z347" s="26"/>
      <c r="AA347" s="26">
        <v>50</v>
      </c>
      <c r="AB347" s="26"/>
      <c r="AC347" s="26">
        <v>200</v>
      </c>
      <c r="AD347" s="26">
        <v>150</v>
      </c>
      <c r="AE347" s="26"/>
      <c r="AF347" s="26"/>
      <c r="AG347" s="26">
        <v>100</v>
      </c>
      <c r="AH347" s="26">
        <v>200</v>
      </c>
      <c r="AI347" s="26">
        <v>50</v>
      </c>
      <c r="AJ347" s="26"/>
      <c r="AK347" s="26"/>
      <c r="AL347" s="26"/>
      <c r="AM347" s="26"/>
      <c r="AN347" s="30">
        <f t="shared" si="27"/>
        <v>1200</v>
      </c>
      <c r="AO347" s="31">
        <f t="shared" si="28"/>
        <v>16050</v>
      </c>
      <c r="AP347" s="32">
        <f t="shared" ref="AP347:AP410" si="29">B347*AO347</f>
        <v>348606</v>
      </c>
    </row>
    <row r="348" spans="1:42" ht="26.25" customHeight="1" x14ac:dyDescent="0.3">
      <c r="A348" s="20" t="s">
        <v>243</v>
      </c>
      <c r="B348" s="9">
        <v>12.72</v>
      </c>
      <c r="C348" s="31">
        <v>0</v>
      </c>
      <c r="D348" s="51" t="s">
        <v>406</v>
      </c>
      <c r="E348" s="24">
        <v>45364</v>
      </c>
      <c r="F348" s="24">
        <v>45364</v>
      </c>
      <c r="G348" s="3">
        <v>2500</v>
      </c>
      <c r="H348" s="30"/>
      <c r="I348" s="26">
        <v>50</v>
      </c>
      <c r="J348" s="26"/>
      <c r="K348" s="26"/>
      <c r="L348" s="26"/>
      <c r="M348" s="26"/>
      <c r="N348" s="26"/>
      <c r="O348" s="26"/>
      <c r="P348" s="26">
        <v>50</v>
      </c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30">
        <f t="shared" si="27"/>
        <v>100</v>
      </c>
      <c r="AO348" s="31">
        <f t="shared" si="28"/>
        <v>2400</v>
      </c>
      <c r="AP348" s="32">
        <f t="shared" si="29"/>
        <v>30528</v>
      </c>
    </row>
    <row r="349" spans="1:42" ht="26.25" customHeight="1" x14ac:dyDescent="0.3">
      <c r="A349" s="48" t="s">
        <v>244</v>
      </c>
      <c r="B349" s="9">
        <v>3.024</v>
      </c>
      <c r="C349" s="31">
        <v>13000</v>
      </c>
      <c r="D349" s="51" t="s">
        <v>406</v>
      </c>
      <c r="E349" s="24">
        <v>45335</v>
      </c>
      <c r="F349" s="24">
        <v>45335</v>
      </c>
      <c r="G349" s="3"/>
      <c r="H349" s="4">
        <v>2166</v>
      </c>
      <c r="I349" s="26"/>
      <c r="J349" s="26"/>
      <c r="K349" s="26"/>
      <c r="L349" s="26"/>
      <c r="M349" s="26"/>
      <c r="N349" s="26"/>
      <c r="O349" s="26">
        <v>250</v>
      </c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30">
        <f t="shared" si="27"/>
        <v>250</v>
      </c>
      <c r="AO349" s="31">
        <f t="shared" si="28"/>
        <v>12750</v>
      </c>
      <c r="AP349" s="32">
        <f t="shared" si="29"/>
        <v>38556</v>
      </c>
    </row>
    <row r="350" spans="1:42" ht="26.25" customHeight="1" x14ac:dyDescent="0.3">
      <c r="A350" s="48" t="s">
        <v>245</v>
      </c>
      <c r="B350" s="9"/>
      <c r="C350" s="31">
        <v>77</v>
      </c>
      <c r="D350" s="51"/>
      <c r="E350" s="24"/>
      <c r="F350" s="24"/>
      <c r="G350" s="3"/>
      <c r="H350" s="4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30">
        <f t="shared" si="27"/>
        <v>0</v>
      </c>
      <c r="AO350" s="31">
        <f t="shared" si="28"/>
        <v>77</v>
      </c>
      <c r="AP350" s="32">
        <f t="shared" si="29"/>
        <v>0</v>
      </c>
    </row>
    <row r="351" spans="1:42" ht="26.25" customHeight="1" x14ac:dyDescent="0.3">
      <c r="A351" s="48" t="s">
        <v>771</v>
      </c>
      <c r="B351" s="9">
        <v>467</v>
      </c>
      <c r="C351" s="31">
        <v>20</v>
      </c>
      <c r="D351" s="51" t="s">
        <v>814</v>
      </c>
      <c r="E351" s="24">
        <v>45077</v>
      </c>
      <c r="F351" s="24">
        <v>45077</v>
      </c>
      <c r="G351" s="3"/>
      <c r="H351" s="4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30">
        <f t="shared" si="27"/>
        <v>0</v>
      </c>
      <c r="AO351" s="31">
        <f t="shared" si="28"/>
        <v>20</v>
      </c>
      <c r="AP351" s="32">
        <f t="shared" si="29"/>
        <v>9340</v>
      </c>
    </row>
    <row r="352" spans="1:42" ht="26.25" customHeight="1" x14ac:dyDescent="0.3">
      <c r="A352" s="48" t="s">
        <v>794</v>
      </c>
      <c r="B352" s="9">
        <v>208</v>
      </c>
      <c r="C352" s="31">
        <v>10</v>
      </c>
      <c r="D352" s="51" t="s">
        <v>814</v>
      </c>
      <c r="E352" s="24">
        <v>45077</v>
      </c>
      <c r="F352" s="24">
        <v>45077</v>
      </c>
      <c r="G352" s="3"/>
      <c r="H352" s="4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30">
        <f t="shared" si="27"/>
        <v>0</v>
      </c>
      <c r="AO352" s="31">
        <f t="shared" si="28"/>
        <v>10</v>
      </c>
      <c r="AP352" s="32">
        <f t="shared" si="29"/>
        <v>2080</v>
      </c>
    </row>
    <row r="353" spans="1:42" ht="26.25" customHeight="1" x14ac:dyDescent="0.3">
      <c r="A353" s="48" t="s">
        <v>773</v>
      </c>
      <c r="B353" s="9">
        <v>170</v>
      </c>
      <c r="C353" s="31">
        <v>20</v>
      </c>
      <c r="D353" s="51" t="s">
        <v>814</v>
      </c>
      <c r="E353" s="24">
        <v>45077</v>
      </c>
      <c r="F353" s="24">
        <v>45077</v>
      </c>
      <c r="G353" s="3"/>
      <c r="H353" s="4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30">
        <f t="shared" si="27"/>
        <v>0</v>
      </c>
      <c r="AO353" s="31">
        <f t="shared" si="28"/>
        <v>20</v>
      </c>
      <c r="AP353" s="32">
        <f t="shared" si="29"/>
        <v>3400</v>
      </c>
    </row>
    <row r="354" spans="1:42" ht="26.25" customHeight="1" x14ac:dyDescent="0.3">
      <c r="A354" s="48" t="s">
        <v>793</v>
      </c>
      <c r="B354" s="9">
        <v>208</v>
      </c>
      <c r="C354" s="31">
        <v>10</v>
      </c>
      <c r="D354" s="51" t="s">
        <v>814</v>
      </c>
      <c r="E354" s="24">
        <v>45077</v>
      </c>
      <c r="F354" s="24">
        <v>45077</v>
      </c>
      <c r="G354" s="3"/>
      <c r="H354" s="4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30">
        <f t="shared" si="27"/>
        <v>0</v>
      </c>
      <c r="AO354" s="31">
        <f t="shared" si="28"/>
        <v>10</v>
      </c>
      <c r="AP354" s="32">
        <f t="shared" si="29"/>
        <v>2080</v>
      </c>
    </row>
    <row r="355" spans="1:42" ht="26.25" customHeight="1" x14ac:dyDescent="0.3">
      <c r="A355" s="48" t="s">
        <v>795</v>
      </c>
      <c r="B355" s="9">
        <v>208</v>
      </c>
      <c r="C355" s="31">
        <v>10</v>
      </c>
      <c r="D355" s="51" t="s">
        <v>814</v>
      </c>
      <c r="E355" s="24">
        <v>45077</v>
      </c>
      <c r="F355" s="24">
        <v>45077</v>
      </c>
      <c r="G355" s="3"/>
      <c r="H355" s="4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30">
        <f t="shared" si="27"/>
        <v>0</v>
      </c>
      <c r="AO355" s="31">
        <f t="shared" si="28"/>
        <v>10</v>
      </c>
      <c r="AP355" s="32">
        <f t="shared" si="29"/>
        <v>2080</v>
      </c>
    </row>
    <row r="356" spans="1:42" ht="26.25" customHeight="1" x14ac:dyDescent="0.3">
      <c r="A356" s="48" t="s">
        <v>796</v>
      </c>
      <c r="B356" s="9">
        <v>208</v>
      </c>
      <c r="C356" s="31">
        <v>10</v>
      </c>
      <c r="D356" s="51" t="s">
        <v>814</v>
      </c>
      <c r="E356" s="24">
        <v>45077</v>
      </c>
      <c r="F356" s="24">
        <v>45077</v>
      </c>
      <c r="G356" s="3"/>
      <c r="H356" s="4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30">
        <f t="shared" si="27"/>
        <v>0</v>
      </c>
      <c r="AO356" s="31">
        <f t="shared" si="28"/>
        <v>10</v>
      </c>
      <c r="AP356" s="32">
        <f t="shared" si="29"/>
        <v>2080</v>
      </c>
    </row>
    <row r="357" spans="1:42" ht="26.25" customHeight="1" x14ac:dyDescent="0.3">
      <c r="A357" s="48" t="s">
        <v>88</v>
      </c>
      <c r="B357" s="9"/>
      <c r="C357" s="31">
        <v>0</v>
      </c>
      <c r="D357" s="51"/>
      <c r="E357" s="24"/>
      <c r="F357" s="24"/>
      <c r="G357" s="3"/>
      <c r="H357" s="4">
        <v>7739</v>
      </c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>
        <v>100</v>
      </c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30">
        <f t="shared" si="27"/>
        <v>100</v>
      </c>
      <c r="AO357" s="31">
        <f t="shared" si="28"/>
        <v>-100</v>
      </c>
      <c r="AP357" s="32">
        <f t="shared" si="29"/>
        <v>0</v>
      </c>
    </row>
    <row r="358" spans="1:42" ht="26.25" customHeight="1" x14ac:dyDescent="0.3">
      <c r="A358" s="48" t="s">
        <v>412</v>
      </c>
      <c r="B358" s="9">
        <v>25.2</v>
      </c>
      <c r="C358" s="31">
        <v>2700</v>
      </c>
      <c r="D358" s="51" t="s">
        <v>873</v>
      </c>
      <c r="E358" s="24">
        <v>45364</v>
      </c>
      <c r="F358" s="24">
        <v>45364</v>
      </c>
      <c r="G358" s="3">
        <v>600</v>
      </c>
      <c r="H358" s="4">
        <v>10289</v>
      </c>
      <c r="I358" s="26"/>
      <c r="J358" s="26"/>
      <c r="K358" s="26"/>
      <c r="L358" s="26">
        <v>100</v>
      </c>
      <c r="M358" s="26"/>
      <c r="N358" s="26"/>
      <c r="O358" s="26">
        <v>100</v>
      </c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>
        <v>100</v>
      </c>
      <c r="AH358" s="26"/>
      <c r="AI358" s="26"/>
      <c r="AJ358" s="26"/>
      <c r="AK358" s="26"/>
      <c r="AL358" s="26"/>
      <c r="AM358" s="26"/>
      <c r="AN358" s="30">
        <f t="shared" si="27"/>
        <v>300</v>
      </c>
      <c r="AO358" s="31">
        <f t="shared" si="28"/>
        <v>3000</v>
      </c>
      <c r="AP358" s="32">
        <f t="shared" si="29"/>
        <v>75600</v>
      </c>
    </row>
    <row r="359" spans="1:42" ht="26.25" customHeight="1" x14ac:dyDescent="0.3">
      <c r="A359" s="48" t="s">
        <v>246</v>
      </c>
      <c r="B359" s="9"/>
      <c r="C359" s="31">
        <v>768</v>
      </c>
      <c r="D359" s="51"/>
      <c r="E359" s="24"/>
      <c r="F359" s="24"/>
      <c r="G359" s="3"/>
      <c r="H359" s="4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30">
        <f t="shared" si="27"/>
        <v>0</v>
      </c>
      <c r="AO359" s="31">
        <f t="shared" si="28"/>
        <v>768</v>
      </c>
      <c r="AP359" s="32">
        <f t="shared" si="29"/>
        <v>0</v>
      </c>
    </row>
    <row r="360" spans="1:42" ht="26.25" customHeight="1" x14ac:dyDescent="0.3">
      <c r="A360" s="20" t="s">
        <v>247</v>
      </c>
      <c r="B360" s="9"/>
      <c r="C360" s="31">
        <v>0</v>
      </c>
      <c r="D360" s="51"/>
      <c r="E360" s="24"/>
      <c r="F360" s="24"/>
      <c r="G360" s="3"/>
      <c r="H360" s="4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30">
        <f t="shared" si="27"/>
        <v>0</v>
      </c>
      <c r="AO360" s="31">
        <f t="shared" si="28"/>
        <v>0</v>
      </c>
      <c r="AP360" s="32">
        <f t="shared" si="29"/>
        <v>0</v>
      </c>
    </row>
    <row r="361" spans="1:42" ht="26.25" customHeight="1" x14ac:dyDescent="0.3">
      <c r="A361" s="20" t="s">
        <v>248</v>
      </c>
      <c r="B361" s="9"/>
      <c r="C361" s="31">
        <v>0</v>
      </c>
      <c r="D361" s="51"/>
      <c r="E361" s="24"/>
      <c r="F361" s="24"/>
      <c r="G361" s="3"/>
      <c r="H361" s="4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30">
        <f t="shared" si="27"/>
        <v>0</v>
      </c>
      <c r="AO361" s="31">
        <f t="shared" si="28"/>
        <v>0</v>
      </c>
      <c r="AP361" s="32">
        <f t="shared" si="29"/>
        <v>0</v>
      </c>
    </row>
    <row r="362" spans="1:42" ht="26.25" customHeight="1" x14ac:dyDescent="0.3">
      <c r="A362" s="48" t="s">
        <v>249</v>
      </c>
      <c r="B362" s="9"/>
      <c r="C362" s="31">
        <v>213</v>
      </c>
      <c r="D362" s="51"/>
      <c r="E362" s="24"/>
      <c r="F362" s="24"/>
      <c r="G362" s="3"/>
      <c r="H362" s="4"/>
      <c r="I362" s="26"/>
      <c r="J362" s="26"/>
      <c r="K362" s="26"/>
      <c r="L362" s="26"/>
      <c r="M362" s="26"/>
      <c r="N362" s="26"/>
      <c r="O362" s="26"/>
      <c r="P362" s="26">
        <v>12</v>
      </c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>
        <v>12</v>
      </c>
      <c r="AE362" s="26"/>
      <c r="AF362" s="26"/>
      <c r="AG362" s="26"/>
      <c r="AH362" s="26"/>
      <c r="AI362" s="26"/>
      <c r="AJ362" s="26"/>
      <c r="AK362" s="26"/>
      <c r="AL362" s="26"/>
      <c r="AM362" s="26"/>
      <c r="AN362" s="30">
        <f t="shared" si="27"/>
        <v>24</v>
      </c>
      <c r="AO362" s="31">
        <f t="shared" si="28"/>
        <v>189</v>
      </c>
      <c r="AP362" s="32">
        <f t="shared" si="29"/>
        <v>0</v>
      </c>
    </row>
    <row r="363" spans="1:42" ht="26.25" customHeight="1" x14ac:dyDescent="0.3">
      <c r="A363" s="48" t="s">
        <v>89</v>
      </c>
      <c r="B363" s="9"/>
      <c r="C363" s="31">
        <v>1132</v>
      </c>
      <c r="D363" s="51"/>
      <c r="E363" s="24"/>
      <c r="F363" s="24"/>
      <c r="G363" s="3"/>
      <c r="H363" s="4">
        <v>7835</v>
      </c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30">
        <f t="shared" ref="AN363:AN394" si="30">I363+J363+K363+L363+M363+N363+O363+P363+Q363+R363+S363+T363+U363+V363+W363+X363+Y363+Z363+AA363+AB363+AC363+AD363+AE363+AF363+AG363+AH363+AI363+AJ363+AK363+AL363+AM363</f>
        <v>0</v>
      </c>
      <c r="AO363" s="31">
        <f t="shared" si="28"/>
        <v>1132</v>
      </c>
      <c r="AP363" s="32">
        <f t="shared" si="29"/>
        <v>0</v>
      </c>
    </row>
    <row r="364" spans="1:42" ht="26.25" customHeight="1" x14ac:dyDescent="0.3">
      <c r="A364" s="48" t="s">
        <v>691</v>
      </c>
      <c r="B364" s="9"/>
      <c r="C364" s="31">
        <v>2050</v>
      </c>
      <c r="D364" s="51"/>
      <c r="E364" s="24"/>
      <c r="F364" s="24"/>
      <c r="G364" s="3"/>
      <c r="H364" s="4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30">
        <f t="shared" si="30"/>
        <v>0</v>
      </c>
      <c r="AO364" s="31">
        <f t="shared" si="28"/>
        <v>2050</v>
      </c>
      <c r="AP364" s="32">
        <f t="shared" si="29"/>
        <v>0</v>
      </c>
    </row>
    <row r="365" spans="1:42" ht="26.25" customHeight="1" x14ac:dyDescent="0.3">
      <c r="A365" s="48" t="s">
        <v>690</v>
      </c>
      <c r="B365" s="9">
        <v>213.53</v>
      </c>
      <c r="C365" s="31">
        <v>7863</v>
      </c>
      <c r="D365" s="51" t="s">
        <v>406</v>
      </c>
      <c r="E365" s="24">
        <v>45364</v>
      </c>
      <c r="F365" s="24">
        <v>45364</v>
      </c>
      <c r="G365" s="3">
        <v>100</v>
      </c>
      <c r="H365" s="4">
        <v>1359</v>
      </c>
      <c r="I365" s="26"/>
      <c r="J365" s="26"/>
      <c r="K365" s="26"/>
      <c r="L365" s="26">
        <v>30</v>
      </c>
      <c r="M365" s="26"/>
      <c r="N365" s="26"/>
      <c r="O365" s="26">
        <v>100</v>
      </c>
      <c r="P365" s="26"/>
      <c r="Q365" s="26"/>
      <c r="R365" s="26"/>
      <c r="S365" s="26"/>
      <c r="T365" s="26"/>
      <c r="U365" s="26"/>
      <c r="V365" s="26">
        <v>100</v>
      </c>
      <c r="W365" s="26"/>
      <c r="X365" s="26"/>
      <c r="Y365" s="26"/>
      <c r="Z365" s="26"/>
      <c r="AA365" s="26"/>
      <c r="AB365" s="26"/>
      <c r="AC365" s="26">
        <v>150</v>
      </c>
      <c r="AD365" s="26"/>
      <c r="AE365" s="26"/>
      <c r="AF365" s="26"/>
      <c r="AG365" s="26">
        <v>200</v>
      </c>
      <c r="AH365" s="26"/>
      <c r="AI365" s="26"/>
      <c r="AJ365" s="26"/>
      <c r="AK365" s="26"/>
      <c r="AL365" s="26"/>
      <c r="AM365" s="26"/>
      <c r="AN365" s="30">
        <f t="shared" si="30"/>
        <v>580</v>
      </c>
      <c r="AO365" s="31">
        <f t="shared" ref="AO365:AO396" si="31">C365+G365-AN365</f>
        <v>7383</v>
      </c>
      <c r="AP365" s="32">
        <f t="shared" si="29"/>
        <v>1576491.99</v>
      </c>
    </row>
    <row r="366" spans="1:42" ht="26.25" customHeight="1" x14ac:dyDescent="0.3">
      <c r="A366" s="48" t="s">
        <v>90</v>
      </c>
      <c r="B366" s="9"/>
      <c r="C366" s="31">
        <v>0</v>
      </c>
      <c r="D366" s="51"/>
      <c r="E366" s="24"/>
      <c r="F366" s="24"/>
      <c r="G366" s="3"/>
      <c r="H366" s="4">
        <v>9745</v>
      </c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30">
        <f t="shared" si="30"/>
        <v>0</v>
      </c>
      <c r="AO366" s="31">
        <f t="shared" si="31"/>
        <v>0</v>
      </c>
      <c r="AP366" s="32">
        <f t="shared" si="29"/>
        <v>0</v>
      </c>
    </row>
    <row r="367" spans="1:42" ht="26.25" customHeight="1" x14ac:dyDescent="0.3">
      <c r="A367" s="48" t="s">
        <v>413</v>
      </c>
      <c r="B367" s="9">
        <v>66</v>
      </c>
      <c r="C367" s="31">
        <v>1880</v>
      </c>
      <c r="D367" s="51" t="s">
        <v>406</v>
      </c>
      <c r="E367" s="24">
        <v>45335</v>
      </c>
      <c r="F367" s="24">
        <v>45335</v>
      </c>
      <c r="G367" s="3">
        <v>50</v>
      </c>
      <c r="H367" s="4">
        <v>1409</v>
      </c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30">
        <f t="shared" si="30"/>
        <v>0</v>
      </c>
      <c r="AO367" s="31">
        <f t="shared" si="31"/>
        <v>1930</v>
      </c>
      <c r="AP367" s="32">
        <f t="shared" si="29"/>
        <v>127380</v>
      </c>
    </row>
    <row r="368" spans="1:42" ht="26.25" customHeight="1" x14ac:dyDescent="0.3">
      <c r="A368" s="48" t="s">
        <v>91</v>
      </c>
      <c r="B368" s="9">
        <v>0.6</v>
      </c>
      <c r="C368" s="31">
        <v>290</v>
      </c>
      <c r="D368" s="51" t="s">
        <v>920</v>
      </c>
      <c r="E368" s="24">
        <v>45369</v>
      </c>
      <c r="F368" s="24">
        <v>45369</v>
      </c>
      <c r="G368" s="3">
        <v>100</v>
      </c>
      <c r="H368" s="4">
        <v>9794</v>
      </c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>
        <v>100</v>
      </c>
      <c r="AH368" s="26"/>
      <c r="AI368" s="26"/>
      <c r="AJ368" s="26"/>
      <c r="AK368" s="26"/>
      <c r="AL368" s="26"/>
      <c r="AM368" s="26"/>
      <c r="AN368" s="30">
        <f t="shared" si="30"/>
        <v>100</v>
      </c>
      <c r="AO368" s="31">
        <f t="shared" si="31"/>
        <v>290</v>
      </c>
      <c r="AP368" s="32">
        <f t="shared" si="29"/>
        <v>174</v>
      </c>
    </row>
    <row r="369" spans="1:42" ht="26.25" customHeight="1" x14ac:dyDescent="0.3">
      <c r="A369" s="48" t="s">
        <v>539</v>
      </c>
      <c r="B369" s="9"/>
      <c r="C369" s="31"/>
      <c r="D369" s="51"/>
      <c r="E369" s="24"/>
      <c r="F369" s="24"/>
      <c r="G369" s="3"/>
      <c r="H369" s="4">
        <v>607</v>
      </c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30">
        <f t="shared" si="30"/>
        <v>0</v>
      </c>
      <c r="AO369" s="31">
        <f t="shared" si="31"/>
        <v>0</v>
      </c>
      <c r="AP369" s="32">
        <f t="shared" si="29"/>
        <v>0</v>
      </c>
    </row>
    <row r="370" spans="1:42" ht="26.25" customHeight="1" x14ac:dyDescent="0.3">
      <c r="A370" s="48" t="s">
        <v>509</v>
      </c>
      <c r="B370" s="9">
        <v>18</v>
      </c>
      <c r="C370" s="31">
        <v>17250</v>
      </c>
      <c r="D370" s="51" t="s">
        <v>920</v>
      </c>
      <c r="E370" s="24">
        <v>45364</v>
      </c>
      <c r="F370" s="24">
        <v>45364</v>
      </c>
      <c r="G370" s="3">
        <v>3000</v>
      </c>
      <c r="H370" s="4">
        <v>1640</v>
      </c>
      <c r="I370" s="26"/>
      <c r="J370" s="26"/>
      <c r="K370" s="26"/>
      <c r="L370" s="26">
        <v>200</v>
      </c>
      <c r="M370" s="26"/>
      <c r="N370" s="26"/>
      <c r="O370" s="26">
        <v>100</v>
      </c>
      <c r="P370" s="26"/>
      <c r="Q370" s="26"/>
      <c r="R370" s="26"/>
      <c r="S370" s="26">
        <v>200</v>
      </c>
      <c r="T370" s="26"/>
      <c r="U370" s="26"/>
      <c r="V370" s="26">
        <v>300</v>
      </c>
      <c r="W370" s="26"/>
      <c r="X370" s="26"/>
      <c r="Y370" s="26"/>
      <c r="Z370" s="26">
        <v>150</v>
      </c>
      <c r="AA370" s="26"/>
      <c r="AB370" s="26"/>
      <c r="AC370" s="26">
        <v>300</v>
      </c>
      <c r="AD370" s="26"/>
      <c r="AE370" s="26"/>
      <c r="AF370" s="26"/>
      <c r="AG370" s="26">
        <v>300</v>
      </c>
      <c r="AH370" s="26"/>
      <c r="AI370" s="26"/>
      <c r="AJ370" s="26"/>
      <c r="AK370" s="26"/>
      <c r="AL370" s="26"/>
      <c r="AM370" s="26"/>
      <c r="AN370" s="30">
        <f t="shared" si="30"/>
        <v>1550</v>
      </c>
      <c r="AO370" s="31">
        <f t="shared" si="31"/>
        <v>18700</v>
      </c>
      <c r="AP370" s="32">
        <f t="shared" si="29"/>
        <v>336600</v>
      </c>
    </row>
    <row r="371" spans="1:42" ht="26.25" customHeight="1" x14ac:dyDescent="0.3">
      <c r="A371" s="48" t="s">
        <v>92</v>
      </c>
      <c r="B371" s="9"/>
      <c r="C371" s="31">
        <v>30</v>
      </c>
      <c r="D371" s="51"/>
      <c r="E371" s="24"/>
      <c r="F371" s="24"/>
      <c r="G371" s="3"/>
      <c r="H371" s="4">
        <v>686</v>
      </c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30">
        <f t="shared" si="30"/>
        <v>0</v>
      </c>
      <c r="AO371" s="31">
        <f t="shared" si="31"/>
        <v>30</v>
      </c>
      <c r="AP371" s="32">
        <f t="shared" si="29"/>
        <v>0</v>
      </c>
    </row>
    <row r="372" spans="1:42" ht="26.25" customHeight="1" x14ac:dyDescent="0.3">
      <c r="A372" s="48" t="s">
        <v>93</v>
      </c>
      <c r="B372" s="9">
        <v>27.25</v>
      </c>
      <c r="C372" s="31">
        <v>1652</v>
      </c>
      <c r="D372" s="51" t="s">
        <v>870</v>
      </c>
      <c r="E372" s="24">
        <v>45364</v>
      </c>
      <c r="F372" s="24">
        <v>45364</v>
      </c>
      <c r="G372" s="3">
        <v>300</v>
      </c>
      <c r="H372" s="4">
        <v>9282</v>
      </c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>
        <v>50</v>
      </c>
      <c r="T372" s="26"/>
      <c r="U372" s="26"/>
      <c r="V372" s="26"/>
      <c r="W372" s="26"/>
      <c r="X372" s="26"/>
      <c r="Y372" s="26"/>
      <c r="Z372" s="26"/>
      <c r="AA372" s="26"/>
      <c r="AB372" s="26"/>
      <c r="AC372" s="26">
        <v>50</v>
      </c>
      <c r="AD372" s="26"/>
      <c r="AE372" s="26"/>
      <c r="AF372" s="26"/>
      <c r="AG372" s="26">
        <v>100</v>
      </c>
      <c r="AH372" s="26"/>
      <c r="AI372" s="26"/>
      <c r="AJ372" s="26"/>
      <c r="AK372" s="26"/>
      <c r="AL372" s="26"/>
      <c r="AM372" s="26"/>
      <c r="AN372" s="30">
        <f t="shared" si="30"/>
        <v>200</v>
      </c>
      <c r="AO372" s="31">
        <f t="shared" si="31"/>
        <v>1752</v>
      </c>
      <c r="AP372" s="32">
        <f t="shared" si="29"/>
        <v>47742</v>
      </c>
    </row>
    <row r="373" spans="1:42" ht="26.25" customHeight="1" x14ac:dyDescent="0.3">
      <c r="A373" s="19" t="s">
        <v>559</v>
      </c>
      <c r="B373" s="9">
        <v>79.2</v>
      </c>
      <c r="C373" s="31">
        <v>240</v>
      </c>
      <c r="D373" s="51" t="s">
        <v>406</v>
      </c>
      <c r="E373" s="24">
        <v>44887</v>
      </c>
      <c r="F373" s="24">
        <v>44887</v>
      </c>
      <c r="G373" s="3"/>
      <c r="H373" s="4">
        <v>10002</v>
      </c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30">
        <f t="shared" si="30"/>
        <v>0</v>
      </c>
      <c r="AO373" s="31">
        <f t="shared" si="31"/>
        <v>240</v>
      </c>
      <c r="AP373" s="32">
        <f t="shared" si="29"/>
        <v>19008</v>
      </c>
    </row>
    <row r="374" spans="1:42" ht="26.25" customHeight="1" x14ac:dyDescent="0.3">
      <c r="A374" s="19" t="s">
        <v>728</v>
      </c>
      <c r="B374" s="9">
        <v>66.680000000000007</v>
      </c>
      <c r="C374" s="31">
        <v>1272</v>
      </c>
      <c r="D374" s="51" t="s">
        <v>406</v>
      </c>
      <c r="E374" s="24">
        <v>45309</v>
      </c>
      <c r="F374" s="24">
        <v>45309</v>
      </c>
      <c r="G374" s="3"/>
      <c r="H374" s="4">
        <v>3046</v>
      </c>
      <c r="I374" s="26">
        <v>24</v>
      </c>
      <c r="J374" s="26"/>
      <c r="K374" s="26"/>
      <c r="L374" s="26"/>
      <c r="M374" s="26"/>
      <c r="N374" s="26"/>
      <c r="O374" s="26"/>
      <c r="P374" s="26">
        <v>24</v>
      </c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30">
        <f t="shared" si="30"/>
        <v>48</v>
      </c>
      <c r="AO374" s="31">
        <f t="shared" si="31"/>
        <v>1224</v>
      </c>
      <c r="AP374" s="32">
        <f t="shared" si="29"/>
        <v>81616.320000000007</v>
      </c>
    </row>
    <row r="375" spans="1:42" ht="26.25" customHeight="1" x14ac:dyDescent="0.3">
      <c r="A375" s="19" t="s">
        <v>933</v>
      </c>
      <c r="B375" s="9">
        <v>66.680000000000007</v>
      </c>
      <c r="C375" s="31">
        <v>264</v>
      </c>
      <c r="D375" s="51" t="s">
        <v>406</v>
      </c>
      <c r="E375" s="24">
        <v>45251</v>
      </c>
      <c r="F375" s="24">
        <v>45251</v>
      </c>
      <c r="G375" s="3"/>
      <c r="H375" s="4">
        <v>3049</v>
      </c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30">
        <f t="shared" si="30"/>
        <v>0</v>
      </c>
      <c r="AO375" s="31">
        <f t="shared" si="31"/>
        <v>264</v>
      </c>
      <c r="AP375" s="32">
        <f t="shared" si="29"/>
        <v>17603.52</v>
      </c>
    </row>
    <row r="376" spans="1:42" ht="26.25" customHeight="1" x14ac:dyDescent="0.3">
      <c r="A376" s="19" t="s">
        <v>727</v>
      </c>
      <c r="B376" s="9">
        <v>66.680000000000007</v>
      </c>
      <c r="C376" s="31">
        <v>528</v>
      </c>
      <c r="D376" s="51" t="s">
        <v>406</v>
      </c>
      <c r="E376" s="24">
        <v>45335</v>
      </c>
      <c r="F376" s="24">
        <v>45335</v>
      </c>
      <c r="G376" s="3"/>
      <c r="H376" s="4">
        <v>3048</v>
      </c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30">
        <f t="shared" si="30"/>
        <v>0</v>
      </c>
      <c r="AO376" s="31">
        <f t="shared" si="31"/>
        <v>528</v>
      </c>
      <c r="AP376" s="32">
        <f t="shared" si="29"/>
        <v>35207.040000000001</v>
      </c>
    </row>
    <row r="377" spans="1:42" ht="26.25" customHeight="1" x14ac:dyDescent="0.3">
      <c r="A377" s="19" t="s">
        <v>726</v>
      </c>
      <c r="B377" s="9">
        <v>67.680000000000007</v>
      </c>
      <c r="C377" s="31">
        <v>0</v>
      </c>
      <c r="D377" s="51" t="s">
        <v>406</v>
      </c>
      <c r="E377" s="24">
        <v>44947</v>
      </c>
      <c r="F377" s="24">
        <v>44947</v>
      </c>
      <c r="G377" s="3"/>
      <c r="H377" s="4">
        <v>3050</v>
      </c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30">
        <f t="shared" si="30"/>
        <v>0</v>
      </c>
      <c r="AO377" s="31">
        <f t="shared" si="31"/>
        <v>0</v>
      </c>
      <c r="AP377" s="32">
        <f t="shared" si="29"/>
        <v>0</v>
      </c>
    </row>
    <row r="378" spans="1:42" ht="26.25" customHeight="1" x14ac:dyDescent="0.3">
      <c r="A378" s="19" t="s">
        <v>725</v>
      </c>
      <c r="B378" s="9"/>
      <c r="C378" s="31">
        <v>24</v>
      </c>
      <c r="D378" s="51"/>
      <c r="E378" s="24"/>
      <c r="F378" s="24"/>
      <c r="G378" s="3"/>
      <c r="H378" s="4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30">
        <f t="shared" si="30"/>
        <v>0</v>
      </c>
      <c r="AO378" s="31">
        <f t="shared" si="31"/>
        <v>24</v>
      </c>
      <c r="AP378" s="32">
        <f t="shared" si="29"/>
        <v>0</v>
      </c>
    </row>
    <row r="379" spans="1:42" ht="26.25" customHeight="1" x14ac:dyDescent="0.3">
      <c r="A379" s="19" t="s">
        <v>724</v>
      </c>
      <c r="B379" s="9"/>
      <c r="C379" s="31">
        <v>19</v>
      </c>
      <c r="D379" s="51"/>
      <c r="E379" s="24"/>
      <c r="F379" s="24"/>
      <c r="G379" s="3"/>
      <c r="H379" s="4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30">
        <f t="shared" si="30"/>
        <v>0</v>
      </c>
      <c r="AO379" s="31">
        <f t="shared" si="31"/>
        <v>19</v>
      </c>
      <c r="AP379" s="32">
        <f t="shared" si="29"/>
        <v>0</v>
      </c>
    </row>
    <row r="380" spans="1:42" ht="26.25" customHeight="1" x14ac:dyDescent="0.3">
      <c r="A380" s="19" t="s">
        <v>576</v>
      </c>
      <c r="B380" s="9">
        <v>64.8</v>
      </c>
      <c r="C380" s="31">
        <v>18</v>
      </c>
      <c r="D380" s="51" t="s">
        <v>406</v>
      </c>
      <c r="E380" s="24">
        <v>45364</v>
      </c>
      <c r="F380" s="24">
        <v>45364</v>
      </c>
      <c r="G380" s="3">
        <v>72</v>
      </c>
      <c r="H380" s="4">
        <v>10603</v>
      </c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30">
        <f t="shared" si="30"/>
        <v>0</v>
      </c>
      <c r="AO380" s="31">
        <f t="shared" si="31"/>
        <v>90</v>
      </c>
      <c r="AP380" s="32">
        <f t="shared" si="29"/>
        <v>5832</v>
      </c>
    </row>
    <row r="381" spans="1:42" ht="26.25" customHeight="1" x14ac:dyDescent="0.3">
      <c r="A381" s="19" t="s">
        <v>700</v>
      </c>
      <c r="B381" s="9">
        <v>72</v>
      </c>
      <c r="C381" s="31">
        <v>312</v>
      </c>
      <c r="D381" s="51" t="s">
        <v>406</v>
      </c>
      <c r="E381" s="24">
        <v>45369</v>
      </c>
      <c r="F381" s="24">
        <v>45369</v>
      </c>
      <c r="G381" s="3">
        <v>48</v>
      </c>
      <c r="H381" s="4">
        <v>10607</v>
      </c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30">
        <f t="shared" si="30"/>
        <v>0</v>
      </c>
      <c r="AO381" s="31">
        <f t="shared" si="31"/>
        <v>360</v>
      </c>
      <c r="AP381" s="32">
        <f t="shared" si="29"/>
        <v>25920</v>
      </c>
    </row>
    <row r="382" spans="1:42" ht="26.25" customHeight="1" x14ac:dyDescent="0.3">
      <c r="A382" s="19" t="s">
        <v>710</v>
      </c>
      <c r="B382" s="9">
        <v>45.6</v>
      </c>
      <c r="C382" s="31">
        <v>288</v>
      </c>
      <c r="D382" s="51" t="s">
        <v>406</v>
      </c>
      <c r="E382" s="24">
        <v>45364</v>
      </c>
      <c r="F382" s="24">
        <v>45364</v>
      </c>
      <c r="G382" s="3">
        <v>288</v>
      </c>
      <c r="H382" s="4">
        <v>3039</v>
      </c>
      <c r="I382" s="26">
        <v>24</v>
      </c>
      <c r="J382" s="26"/>
      <c r="K382" s="26"/>
      <c r="L382" s="26"/>
      <c r="M382" s="26"/>
      <c r="N382" s="26"/>
      <c r="O382" s="26"/>
      <c r="P382" s="26">
        <v>24</v>
      </c>
      <c r="Q382" s="26"/>
      <c r="R382" s="26"/>
      <c r="S382" s="26"/>
      <c r="T382" s="26">
        <v>12</v>
      </c>
      <c r="U382" s="26"/>
      <c r="V382" s="26"/>
      <c r="W382" s="26">
        <v>24</v>
      </c>
      <c r="X382" s="26"/>
      <c r="Y382" s="26"/>
      <c r="Z382" s="26"/>
      <c r="AA382" s="26">
        <v>24</v>
      </c>
      <c r="AB382" s="26"/>
      <c r="AC382" s="26"/>
      <c r="AD382" s="26">
        <v>24</v>
      </c>
      <c r="AE382" s="26"/>
      <c r="AF382" s="26"/>
      <c r="AG382" s="26"/>
      <c r="AH382" s="26">
        <v>36</v>
      </c>
      <c r="AI382" s="26"/>
      <c r="AJ382" s="26"/>
      <c r="AK382" s="26"/>
      <c r="AL382" s="26"/>
      <c r="AM382" s="26"/>
      <c r="AN382" s="30">
        <f t="shared" si="30"/>
        <v>168</v>
      </c>
      <c r="AO382" s="31">
        <f t="shared" si="31"/>
        <v>408</v>
      </c>
      <c r="AP382" s="32">
        <f t="shared" si="29"/>
        <v>18604.8</v>
      </c>
    </row>
    <row r="383" spans="1:42" ht="26.25" customHeight="1" x14ac:dyDescent="0.3">
      <c r="A383" s="19" t="s">
        <v>250</v>
      </c>
      <c r="B383" s="9">
        <v>221</v>
      </c>
      <c r="C383" s="31">
        <v>308</v>
      </c>
      <c r="D383" s="51" t="s">
        <v>997</v>
      </c>
      <c r="E383" s="24">
        <v>45344</v>
      </c>
      <c r="F383" s="24">
        <v>45344</v>
      </c>
      <c r="G383" s="3">
        <v>960</v>
      </c>
      <c r="H383" s="4"/>
      <c r="I383" s="26">
        <v>12</v>
      </c>
      <c r="J383" s="26"/>
      <c r="K383" s="26"/>
      <c r="L383" s="26"/>
      <c r="M383" s="26">
        <v>24</v>
      </c>
      <c r="N383" s="26"/>
      <c r="O383" s="26"/>
      <c r="P383" s="26">
        <v>24</v>
      </c>
      <c r="Q383" s="26"/>
      <c r="R383" s="26"/>
      <c r="S383" s="26"/>
      <c r="T383" s="26">
        <v>24</v>
      </c>
      <c r="U383" s="26"/>
      <c r="V383" s="26"/>
      <c r="W383" s="26">
        <v>12</v>
      </c>
      <c r="X383" s="26"/>
      <c r="Y383" s="26"/>
      <c r="Z383" s="26"/>
      <c r="AA383" s="26">
        <v>12</v>
      </c>
      <c r="AB383" s="26"/>
      <c r="AC383" s="26"/>
      <c r="AD383" s="26">
        <v>12</v>
      </c>
      <c r="AE383" s="26"/>
      <c r="AF383" s="26"/>
      <c r="AG383" s="26"/>
      <c r="AH383" s="26">
        <v>60</v>
      </c>
      <c r="AI383" s="26"/>
      <c r="AJ383" s="26"/>
      <c r="AK383" s="26"/>
      <c r="AL383" s="26"/>
      <c r="AM383" s="26"/>
      <c r="AN383" s="30">
        <f t="shared" si="30"/>
        <v>180</v>
      </c>
      <c r="AO383" s="31">
        <f t="shared" si="31"/>
        <v>1088</v>
      </c>
      <c r="AP383" s="32">
        <f t="shared" si="29"/>
        <v>240448</v>
      </c>
    </row>
    <row r="384" spans="1:42" ht="21.75" customHeight="1" x14ac:dyDescent="0.3">
      <c r="A384" s="19" t="s">
        <v>711</v>
      </c>
      <c r="B384" s="9">
        <v>45.6</v>
      </c>
      <c r="C384" s="31">
        <v>1053</v>
      </c>
      <c r="D384" s="51" t="s">
        <v>406</v>
      </c>
      <c r="E384" s="24">
        <v>45182</v>
      </c>
      <c r="F384" s="24">
        <v>45182</v>
      </c>
      <c r="G384" s="3"/>
      <c r="H384" s="4">
        <v>3078</v>
      </c>
      <c r="I384" s="26"/>
      <c r="J384" s="26"/>
      <c r="K384" s="26"/>
      <c r="L384" s="26"/>
      <c r="M384" s="26">
        <v>24</v>
      </c>
      <c r="N384" s="26"/>
      <c r="O384" s="26"/>
      <c r="P384" s="26">
        <v>24</v>
      </c>
      <c r="Q384" s="26"/>
      <c r="R384" s="26"/>
      <c r="S384" s="26"/>
      <c r="T384" s="26">
        <v>24</v>
      </c>
      <c r="U384" s="26"/>
      <c r="V384" s="26"/>
      <c r="W384" s="26">
        <v>24</v>
      </c>
      <c r="X384" s="26"/>
      <c r="Y384" s="26"/>
      <c r="Z384" s="26"/>
      <c r="AA384" s="26"/>
      <c r="AB384" s="26"/>
      <c r="AC384" s="26"/>
      <c r="AD384" s="26">
        <v>24</v>
      </c>
      <c r="AE384" s="26"/>
      <c r="AF384" s="26"/>
      <c r="AG384" s="26"/>
      <c r="AH384" s="26">
        <v>60</v>
      </c>
      <c r="AI384" s="26">
        <v>12</v>
      </c>
      <c r="AJ384" s="26"/>
      <c r="AK384" s="26"/>
      <c r="AL384" s="26"/>
      <c r="AM384" s="26"/>
      <c r="AN384" s="30">
        <f t="shared" si="30"/>
        <v>192</v>
      </c>
      <c r="AO384" s="31">
        <f t="shared" si="31"/>
        <v>861</v>
      </c>
      <c r="AP384" s="32">
        <f t="shared" si="29"/>
        <v>39261.599999999999</v>
      </c>
    </row>
    <row r="385" spans="1:42" ht="26.25" customHeight="1" x14ac:dyDescent="0.3">
      <c r="A385" s="19" t="s">
        <v>251</v>
      </c>
      <c r="B385" s="9"/>
      <c r="C385" s="31">
        <v>3852</v>
      </c>
      <c r="D385" s="51" t="s">
        <v>406</v>
      </c>
      <c r="E385" s="24">
        <v>44697</v>
      </c>
      <c r="F385" s="24">
        <v>44697</v>
      </c>
      <c r="G385" s="3"/>
      <c r="H385" s="4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>
        <v>24</v>
      </c>
      <c r="AJ385" s="26"/>
      <c r="AK385" s="26"/>
      <c r="AL385" s="26"/>
      <c r="AM385" s="26"/>
      <c r="AN385" s="30">
        <f t="shared" si="30"/>
        <v>24</v>
      </c>
      <c r="AO385" s="31">
        <f t="shared" si="31"/>
        <v>3828</v>
      </c>
      <c r="AP385" s="32">
        <f t="shared" si="29"/>
        <v>0</v>
      </c>
    </row>
    <row r="386" spans="1:42" ht="26.25" customHeight="1" x14ac:dyDescent="0.3">
      <c r="A386" s="19" t="s">
        <v>251</v>
      </c>
      <c r="B386" s="9"/>
      <c r="C386" s="31">
        <v>376</v>
      </c>
      <c r="D386" s="51"/>
      <c r="E386" s="24"/>
      <c r="F386" s="24"/>
      <c r="G386" s="3"/>
      <c r="H386" s="4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30">
        <f t="shared" si="30"/>
        <v>0</v>
      </c>
      <c r="AO386" s="31">
        <f t="shared" si="31"/>
        <v>376</v>
      </c>
      <c r="AP386" s="32">
        <f t="shared" si="29"/>
        <v>0</v>
      </c>
    </row>
    <row r="387" spans="1:42" ht="26.25" customHeight="1" x14ac:dyDescent="0.3">
      <c r="A387" s="19" t="s">
        <v>252</v>
      </c>
      <c r="B387" s="9"/>
      <c r="C387" s="31">
        <v>0</v>
      </c>
      <c r="D387" s="51"/>
      <c r="E387" s="24"/>
      <c r="F387" s="24"/>
      <c r="G387" s="3"/>
      <c r="H387" s="4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30">
        <f t="shared" si="30"/>
        <v>0</v>
      </c>
      <c r="AO387" s="31">
        <f t="shared" si="31"/>
        <v>0</v>
      </c>
      <c r="AP387" s="32">
        <f t="shared" si="29"/>
        <v>0</v>
      </c>
    </row>
    <row r="388" spans="1:42" ht="26.25" customHeight="1" x14ac:dyDescent="0.3">
      <c r="A388" s="19" t="s">
        <v>253</v>
      </c>
      <c r="B388" s="9"/>
      <c r="C388" s="31">
        <v>0</v>
      </c>
      <c r="D388" s="51"/>
      <c r="E388" s="24"/>
      <c r="F388" s="24"/>
      <c r="G388" s="3"/>
      <c r="H388" s="4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30">
        <f t="shared" si="30"/>
        <v>0</v>
      </c>
      <c r="AO388" s="31">
        <f t="shared" si="31"/>
        <v>0</v>
      </c>
      <c r="AP388" s="32">
        <f t="shared" si="29"/>
        <v>0</v>
      </c>
    </row>
    <row r="389" spans="1:42" ht="26.25" customHeight="1" x14ac:dyDescent="0.3">
      <c r="A389" s="19" t="s">
        <v>571</v>
      </c>
      <c r="B389" s="9">
        <v>27.7</v>
      </c>
      <c r="C389" s="31">
        <v>0</v>
      </c>
      <c r="D389" s="51" t="s">
        <v>406</v>
      </c>
      <c r="E389" s="24">
        <v>45335</v>
      </c>
      <c r="F389" s="24">
        <v>45335</v>
      </c>
      <c r="G389" s="3"/>
      <c r="H389" s="4">
        <v>10613</v>
      </c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>
        <v>36</v>
      </c>
      <c r="AI389" s="26"/>
      <c r="AJ389" s="26"/>
      <c r="AK389" s="26"/>
      <c r="AL389" s="26"/>
      <c r="AM389" s="26"/>
      <c r="AN389" s="30">
        <f t="shared" si="30"/>
        <v>36</v>
      </c>
      <c r="AO389" s="31">
        <f t="shared" si="31"/>
        <v>-36</v>
      </c>
      <c r="AP389" s="32">
        <f t="shared" si="29"/>
        <v>-997.19999999999993</v>
      </c>
    </row>
    <row r="390" spans="1:42" ht="26.25" customHeight="1" x14ac:dyDescent="0.3">
      <c r="A390" s="19" t="s">
        <v>974</v>
      </c>
      <c r="B390" s="9">
        <v>33.6</v>
      </c>
      <c r="C390" s="31">
        <v>324</v>
      </c>
      <c r="D390" s="51" t="s">
        <v>406</v>
      </c>
      <c r="E390" s="24">
        <v>45364</v>
      </c>
      <c r="F390" s="24">
        <v>45364</v>
      </c>
      <c r="G390" s="3">
        <v>72</v>
      </c>
      <c r="H390" s="4">
        <v>9982</v>
      </c>
      <c r="I390" s="26"/>
      <c r="J390" s="26"/>
      <c r="K390" s="26"/>
      <c r="L390" s="26"/>
      <c r="M390" s="26">
        <v>24</v>
      </c>
      <c r="N390" s="26"/>
      <c r="O390" s="26"/>
      <c r="P390" s="26">
        <v>36</v>
      </c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>
        <v>36</v>
      </c>
      <c r="AE390" s="26"/>
      <c r="AF390" s="26"/>
      <c r="AG390" s="26"/>
      <c r="AH390" s="26"/>
      <c r="AI390" s="26">
        <v>36</v>
      </c>
      <c r="AJ390" s="26"/>
      <c r="AK390" s="26"/>
      <c r="AL390" s="26"/>
      <c r="AM390" s="26"/>
      <c r="AN390" s="30">
        <f t="shared" si="30"/>
        <v>132</v>
      </c>
      <c r="AO390" s="31">
        <f t="shared" si="31"/>
        <v>264</v>
      </c>
      <c r="AP390" s="32">
        <f t="shared" si="29"/>
        <v>8870.4</v>
      </c>
    </row>
    <row r="391" spans="1:42" ht="26.25" customHeight="1" x14ac:dyDescent="0.3">
      <c r="A391" s="19" t="s">
        <v>714</v>
      </c>
      <c r="B391" s="9">
        <v>40.25</v>
      </c>
      <c r="C391" s="31">
        <v>168</v>
      </c>
      <c r="D391" s="51" t="s">
        <v>406</v>
      </c>
      <c r="E391" s="24">
        <v>45093</v>
      </c>
      <c r="F391" s="24">
        <v>45093</v>
      </c>
      <c r="G391" s="3"/>
      <c r="H391" s="4">
        <v>3042</v>
      </c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>
        <v>36</v>
      </c>
      <c r="AE391" s="26"/>
      <c r="AF391" s="26"/>
      <c r="AG391" s="26"/>
      <c r="AH391" s="26"/>
      <c r="AI391" s="26">
        <v>12</v>
      </c>
      <c r="AJ391" s="26"/>
      <c r="AK391" s="26"/>
      <c r="AL391" s="26"/>
      <c r="AM391" s="26"/>
      <c r="AN391" s="30">
        <f t="shared" si="30"/>
        <v>48</v>
      </c>
      <c r="AO391" s="31">
        <f t="shared" si="31"/>
        <v>120</v>
      </c>
      <c r="AP391" s="32">
        <f t="shared" si="29"/>
        <v>4830</v>
      </c>
    </row>
    <row r="392" spans="1:42" ht="26.25" customHeight="1" x14ac:dyDescent="0.3">
      <c r="A392" s="19" t="s">
        <v>716</v>
      </c>
      <c r="B392" s="9">
        <v>109</v>
      </c>
      <c r="C392" s="31">
        <v>599</v>
      </c>
      <c r="D392" s="51" t="s">
        <v>406</v>
      </c>
      <c r="E392" s="24">
        <v>45369</v>
      </c>
      <c r="F392" s="24">
        <v>45369</v>
      </c>
      <c r="G392" s="3">
        <v>360</v>
      </c>
      <c r="H392" s="4">
        <v>10614</v>
      </c>
      <c r="I392" s="26">
        <v>24</v>
      </c>
      <c r="J392" s="26"/>
      <c r="K392" s="26"/>
      <c r="L392" s="26">
        <v>24</v>
      </c>
      <c r="M392" s="26">
        <v>60</v>
      </c>
      <c r="N392" s="26"/>
      <c r="O392" s="26"/>
      <c r="P392" s="26">
        <v>36</v>
      </c>
      <c r="Q392" s="26"/>
      <c r="R392" s="26"/>
      <c r="S392" s="26">
        <v>36</v>
      </c>
      <c r="T392" s="26"/>
      <c r="U392" s="26"/>
      <c r="V392" s="26"/>
      <c r="W392" s="26">
        <v>72</v>
      </c>
      <c r="X392" s="26"/>
      <c r="Y392" s="26"/>
      <c r="Z392" s="26"/>
      <c r="AA392" s="26"/>
      <c r="AB392" s="26"/>
      <c r="AC392" s="26"/>
      <c r="AD392" s="26">
        <v>60</v>
      </c>
      <c r="AE392" s="26"/>
      <c r="AF392" s="26"/>
      <c r="AG392" s="26"/>
      <c r="AH392" s="26"/>
      <c r="AI392" s="26">
        <v>36</v>
      </c>
      <c r="AJ392" s="26"/>
      <c r="AK392" s="26"/>
      <c r="AL392" s="26"/>
      <c r="AM392" s="26"/>
      <c r="AN392" s="30">
        <f t="shared" si="30"/>
        <v>348</v>
      </c>
      <c r="AO392" s="31">
        <f t="shared" si="31"/>
        <v>611</v>
      </c>
      <c r="AP392" s="32">
        <f t="shared" si="29"/>
        <v>66599</v>
      </c>
    </row>
    <row r="393" spans="1:42" ht="26.25" customHeight="1" x14ac:dyDescent="0.3">
      <c r="A393" s="19" t="s">
        <v>715</v>
      </c>
      <c r="B393" s="9">
        <v>164.58</v>
      </c>
      <c r="C393" s="31">
        <v>1678</v>
      </c>
      <c r="D393" s="51" t="s">
        <v>887</v>
      </c>
      <c r="E393" s="24" t="s">
        <v>900</v>
      </c>
      <c r="F393" s="24" t="s">
        <v>900</v>
      </c>
      <c r="G393" s="3"/>
      <c r="H393" s="4">
        <v>10611</v>
      </c>
      <c r="I393" s="26">
        <v>60</v>
      </c>
      <c r="J393" s="26"/>
      <c r="K393" s="26"/>
      <c r="L393" s="26"/>
      <c r="M393" s="26">
        <v>84</v>
      </c>
      <c r="N393" s="26"/>
      <c r="O393" s="26"/>
      <c r="P393" s="26">
        <v>36</v>
      </c>
      <c r="Q393" s="26"/>
      <c r="R393" s="26"/>
      <c r="S393" s="26">
        <v>36</v>
      </c>
      <c r="T393" s="26">
        <v>24</v>
      </c>
      <c r="U393" s="26"/>
      <c r="V393" s="26">
        <v>36</v>
      </c>
      <c r="W393" s="26">
        <v>36</v>
      </c>
      <c r="X393" s="26"/>
      <c r="Y393" s="26"/>
      <c r="Z393" s="26"/>
      <c r="AA393" s="26"/>
      <c r="AB393" s="26"/>
      <c r="AC393" s="26">
        <v>36</v>
      </c>
      <c r="AD393" s="26">
        <v>36</v>
      </c>
      <c r="AE393" s="26"/>
      <c r="AF393" s="26"/>
      <c r="AG393" s="26"/>
      <c r="AH393" s="26"/>
      <c r="AI393" s="26">
        <v>72</v>
      </c>
      <c r="AJ393" s="26"/>
      <c r="AK393" s="26"/>
      <c r="AL393" s="26"/>
      <c r="AM393" s="26"/>
      <c r="AN393" s="30">
        <f t="shared" si="30"/>
        <v>456</v>
      </c>
      <c r="AO393" s="31">
        <f t="shared" si="31"/>
        <v>1222</v>
      </c>
      <c r="AP393" s="32">
        <f t="shared" si="29"/>
        <v>201116.76</v>
      </c>
    </row>
    <row r="394" spans="1:42" ht="26.25" customHeight="1" x14ac:dyDescent="0.3">
      <c r="A394" s="48" t="s">
        <v>973</v>
      </c>
      <c r="B394" s="9">
        <v>33.6</v>
      </c>
      <c r="C394" s="31"/>
      <c r="D394" s="51" t="s">
        <v>920</v>
      </c>
      <c r="E394" s="24">
        <v>45364</v>
      </c>
      <c r="F394" s="24">
        <v>45364</v>
      </c>
      <c r="G394" s="3">
        <v>900</v>
      </c>
      <c r="H394" s="4">
        <v>3061</v>
      </c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>
        <v>48</v>
      </c>
      <c r="AE394" s="26"/>
      <c r="AF394" s="26"/>
      <c r="AG394" s="26"/>
      <c r="AH394" s="26">
        <v>72</v>
      </c>
      <c r="AI394" s="26"/>
      <c r="AJ394" s="26"/>
      <c r="AK394" s="26"/>
      <c r="AL394" s="26"/>
      <c r="AM394" s="26"/>
      <c r="AN394" s="30">
        <f t="shared" si="30"/>
        <v>120</v>
      </c>
      <c r="AO394" s="31">
        <f t="shared" si="31"/>
        <v>780</v>
      </c>
      <c r="AP394" s="32">
        <f t="shared" si="29"/>
        <v>26208</v>
      </c>
    </row>
    <row r="395" spans="1:42" ht="26.25" customHeight="1" x14ac:dyDescent="0.3">
      <c r="A395" s="19" t="s">
        <v>601</v>
      </c>
      <c r="B395" s="9">
        <v>60</v>
      </c>
      <c r="C395" s="31">
        <v>575</v>
      </c>
      <c r="D395" s="51" t="s">
        <v>406</v>
      </c>
      <c r="E395" s="24">
        <v>45251</v>
      </c>
      <c r="F395" s="24">
        <v>45251</v>
      </c>
      <c r="G395" s="3"/>
      <c r="H395" s="4">
        <v>3064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30">
        <f t="shared" ref="AN395:AN416" si="32">I395+J395+K395+L395+M395+N395+O395+P395+Q395+R395+S395+T395+U395+V395+W395+X395+Y395+Z395+AA395+AB395+AC395+AD395+AE395+AF395+AG395+AH395+AI395+AJ395+AK395+AL395+AM395</f>
        <v>0</v>
      </c>
      <c r="AO395" s="31">
        <f t="shared" si="31"/>
        <v>575</v>
      </c>
      <c r="AP395" s="32">
        <f t="shared" si="29"/>
        <v>34500</v>
      </c>
    </row>
    <row r="396" spans="1:42" ht="26.25" customHeight="1" x14ac:dyDescent="0.3">
      <c r="A396" s="48" t="s">
        <v>932</v>
      </c>
      <c r="B396" s="9">
        <v>76.8</v>
      </c>
      <c r="C396" s="31">
        <v>600</v>
      </c>
      <c r="D396" s="51" t="s">
        <v>406</v>
      </c>
      <c r="E396" s="24">
        <v>44820</v>
      </c>
      <c r="F396" s="24">
        <v>44820</v>
      </c>
      <c r="G396" s="3"/>
      <c r="H396" s="4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30">
        <f t="shared" si="32"/>
        <v>0</v>
      </c>
      <c r="AO396" s="31">
        <f t="shared" si="31"/>
        <v>600</v>
      </c>
      <c r="AP396" s="32">
        <f t="shared" si="29"/>
        <v>46080</v>
      </c>
    </row>
    <row r="397" spans="1:42" ht="26.25" customHeight="1" x14ac:dyDescent="0.3">
      <c r="A397" s="19" t="s">
        <v>570</v>
      </c>
      <c r="B397" s="9">
        <v>60</v>
      </c>
      <c r="C397" s="31">
        <v>312</v>
      </c>
      <c r="D397" s="51" t="s">
        <v>484</v>
      </c>
      <c r="E397" s="24">
        <v>45364</v>
      </c>
      <c r="F397" s="24">
        <v>45364</v>
      </c>
      <c r="G397" s="3">
        <v>72</v>
      </c>
      <c r="H397" s="4">
        <v>3064</v>
      </c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30">
        <f t="shared" si="32"/>
        <v>0</v>
      </c>
      <c r="AO397" s="31">
        <f t="shared" ref="AO397:AO428" si="33">C397+G397-AN397</f>
        <v>384</v>
      </c>
      <c r="AP397" s="32">
        <f t="shared" si="29"/>
        <v>23040</v>
      </c>
    </row>
    <row r="398" spans="1:42" ht="26.25" customHeight="1" x14ac:dyDescent="0.3">
      <c r="A398" s="19" t="s">
        <v>717</v>
      </c>
      <c r="B398" s="9"/>
      <c r="C398" s="31">
        <v>504</v>
      </c>
      <c r="D398" s="51" t="s">
        <v>484</v>
      </c>
      <c r="E398" s="24">
        <v>44792</v>
      </c>
      <c r="F398" s="24">
        <v>44792</v>
      </c>
      <c r="G398" s="3"/>
      <c r="H398" s="4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>
        <v>24</v>
      </c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30">
        <f t="shared" si="32"/>
        <v>24</v>
      </c>
      <c r="AO398" s="31">
        <f t="shared" si="33"/>
        <v>480</v>
      </c>
      <c r="AP398" s="32">
        <f t="shared" si="29"/>
        <v>0</v>
      </c>
    </row>
    <row r="399" spans="1:42" ht="26.25" customHeight="1" x14ac:dyDescent="0.3">
      <c r="A399" s="19" t="s">
        <v>569</v>
      </c>
      <c r="B399" s="9">
        <v>60</v>
      </c>
      <c r="C399" s="31">
        <v>506</v>
      </c>
      <c r="D399" s="51" t="s">
        <v>484</v>
      </c>
      <c r="E399" s="24">
        <v>45364</v>
      </c>
      <c r="F399" s="24">
        <v>45364</v>
      </c>
      <c r="G399" s="3">
        <v>192</v>
      </c>
      <c r="H399" s="4">
        <v>3047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>
        <v>48</v>
      </c>
      <c r="AB399" s="26"/>
      <c r="AC399" s="26"/>
      <c r="AD399" s="26">
        <v>24</v>
      </c>
      <c r="AE399" s="26"/>
      <c r="AF399" s="26"/>
      <c r="AG399" s="26"/>
      <c r="AH399" s="26">
        <v>48</v>
      </c>
      <c r="AI399" s="26"/>
      <c r="AJ399" s="26"/>
      <c r="AK399" s="26"/>
      <c r="AL399" s="26"/>
      <c r="AM399" s="26"/>
      <c r="AN399" s="30">
        <f t="shared" si="32"/>
        <v>120</v>
      </c>
      <c r="AO399" s="31">
        <f t="shared" si="33"/>
        <v>578</v>
      </c>
      <c r="AP399" s="32">
        <f t="shared" si="29"/>
        <v>34680</v>
      </c>
    </row>
    <row r="400" spans="1:42" ht="26.25" customHeight="1" x14ac:dyDescent="0.3">
      <c r="A400" s="19" t="s">
        <v>729</v>
      </c>
      <c r="B400" s="9"/>
      <c r="C400" s="31">
        <v>86</v>
      </c>
      <c r="D400" s="51" t="s">
        <v>406</v>
      </c>
      <c r="E400" s="24">
        <v>44821</v>
      </c>
      <c r="F400" s="24">
        <v>44821</v>
      </c>
      <c r="G400" s="3"/>
      <c r="H400" s="4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30">
        <f t="shared" si="32"/>
        <v>0</v>
      </c>
      <c r="AO400" s="31">
        <f t="shared" si="33"/>
        <v>86</v>
      </c>
      <c r="AP400" s="32">
        <f t="shared" si="29"/>
        <v>0</v>
      </c>
    </row>
    <row r="401" spans="1:42" ht="26.25" customHeight="1" x14ac:dyDescent="0.3">
      <c r="A401" s="19" t="s">
        <v>730</v>
      </c>
      <c r="B401" s="9"/>
      <c r="C401" s="31">
        <v>5</v>
      </c>
      <c r="D401" s="51"/>
      <c r="E401" s="24"/>
      <c r="F401" s="24"/>
      <c r="G401" s="3"/>
      <c r="H401" s="4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30">
        <f t="shared" si="32"/>
        <v>0</v>
      </c>
      <c r="AO401" s="31">
        <f t="shared" si="33"/>
        <v>5</v>
      </c>
      <c r="AP401" s="32">
        <f t="shared" si="29"/>
        <v>0</v>
      </c>
    </row>
    <row r="402" spans="1:42" ht="26.25" customHeight="1" x14ac:dyDescent="0.3">
      <c r="A402" s="19" t="s">
        <v>731</v>
      </c>
      <c r="B402" s="9">
        <v>79.2</v>
      </c>
      <c r="C402" s="31">
        <v>0</v>
      </c>
      <c r="D402" s="51" t="s">
        <v>405</v>
      </c>
      <c r="E402" s="24">
        <v>45093</v>
      </c>
      <c r="F402" s="24">
        <v>45093</v>
      </c>
      <c r="G402" s="3"/>
      <c r="H402" s="4">
        <v>10002</v>
      </c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>
        <v>12</v>
      </c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30">
        <f t="shared" si="32"/>
        <v>12</v>
      </c>
      <c r="AO402" s="31">
        <f t="shared" si="33"/>
        <v>-12</v>
      </c>
      <c r="AP402" s="32">
        <f t="shared" si="29"/>
        <v>-950.40000000000009</v>
      </c>
    </row>
    <row r="403" spans="1:42" ht="26.25" customHeight="1" x14ac:dyDescent="0.3">
      <c r="A403" s="19" t="s">
        <v>718</v>
      </c>
      <c r="B403" s="9">
        <v>39.6</v>
      </c>
      <c r="C403" s="31">
        <v>24</v>
      </c>
      <c r="D403" s="51" t="s">
        <v>406</v>
      </c>
      <c r="E403" s="24">
        <v>45364</v>
      </c>
      <c r="F403" s="24">
        <v>45364</v>
      </c>
      <c r="G403" s="3">
        <v>96</v>
      </c>
      <c r="H403" s="4">
        <v>3035</v>
      </c>
      <c r="I403" s="26"/>
      <c r="J403" s="26"/>
      <c r="K403" s="26"/>
      <c r="L403" s="26"/>
      <c r="M403" s="26"/>
      <c r="N403" s="26"/>
      <c r="O403" s="26"/>
      <c r="P403" s="26">
        <v>10</v>
      </c>
      <c r="Q403" s="26"/>
      <c r="R403" s="26"/>
      <c r="S403" s="26"/>
      <c r="T403" s="26"/>
      <c r="U403" s="26"/>
      <c r="V403" s="26"/>
      <c r="W403" s="26">
        <v>48</v>
      </c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>
        <v>27</v>
      </c>
      <c r="AI403" s="26"/>
      <c r="AJ403" s="26"/>
      <c r="AK403" s="26"/>
      <c r="AL403" s="26"/>
      <c r="AM403" s="26"/>
      <c r="AN403" s="30">
        <f t="shared" si="32"/>
        <v>85</v>
      </c>
      <c r="AO403" s="31">
        <f t="shared" si="33"/>
        <v>35</v>
      </c>
      <c r="AP403" s="32">
        <f t="shared" si="29"/>
        <v>1386</v>
      </c>
    </row>
    <row r="404" spans="1:42" ht="23.25" customHeight="1" x14ac:dyDescent="0.3">
      <c r="A404" s="11" t="s">
        <v>719</v>
      </c>
      <c r="B404" s="9">
        <v>40.799999999999997</v>
      </c>
      <c r="C404" s="31">
        <v>1008</v>
      </c>
      <c r="D404" s="51" t="s">
        <v>406</v>
      </c>
      <c r="E404" s="24">
        <v>44887</v>
      </c>
      <c r="F404" s="24">
        <v>44887</v>
      </c>
      <c r="G404" s="5"/>
      <c r="H404" s="33">
        <v>9917</v>
      </c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30">
        <f t="shared" si="32"/>
        <v>0</v>
      </c>
      <c r="AO404" s="31">
        <f t="shared" si="33"/>
        <v>1008</v>
      </c>
      <c r="AP404" s="32">
        <f t="shared" si="29"/>
        <v>41126.399999999994</v>
      </c>
    </row>
    <row r="405" spans="1:42" ht="26.25" customHeight="1" x14ac:dyDescent="0.3">
      <c r="A405" s="19" t="s">
        <v>720</v>
      </c>
      <c r="B405" s="9"/>
      <c r="C405" s="31">
        <v>456</v>
      </c>
      <c r="D405" s="51" t="s">
        <v>406</v>
      </c>
      <c r="E405" s="24">
        <v>45364</v>
      </c>
      <c r="F405" s="24">
        <v>45364</v>
      </c>
      <c r="G405" s="3"/>
      <c r="H405" s="4">
        <v>9917</v>
      </c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30">
        <f t="shared" si="32"/>
        <v>0</v>
      </c>
      <c r="AO405" s="31">
        <f t="shared" si="33"/>
        <v>456</v>
      </c>
      <c r="AP405" s="32">
        <f t="shared" si="29"/>
        <v>0</v>
      </c>
    </row>
    <row r="406" spans="1:42" ht="26.25" customHeight="1" x14ac:dyDescent="0.3">
      <c r="A406" s="19" t="s">
        <v>721</v>
      </c>
      <c r="B406" s="9">
        <v>40.799999999999997</v>
      </c>
      <c r="C406" s="31">
        <v>180</v>
      </c>
      <c r="D406" s="51" t="s">
        <v>511</v>
      </c>
      <c r="E406" s="24">
        <v>45093</v>
      </c>
      <c r="F406" s="24">
        <v>45093</v>
      </c>
      <c r="G406" s="3">
        <v>144</v>
      </c>
      <c r="H406" s="4">
        <v>10007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>
        <v>24</v>
      </c>
      <c r="AE406" s="26"/>
      <c r="AF406" s="26"/>
      <c r="AG406" s="26"/>
      <c r="AH406" s="26"/>
      <c r="AI406" s="26"/>
      <c r="AJ406" s="26"/>
      <c r="AK406" s="26"/>
      <c r="AL406" s="26"/>
      <c r="AM406" s="26"/>
      <c r="AN406" s="30">
        <f t="shared" si="32"/>
        <v>24</v>
      </c>
      <c r="AO406" s="31">
        <f t="shared" si="33"/>
        <v>300</v>
      </c>
      <c r="AP406" s="32">
        <f t="shared" si="29"/>
        <v>12240</v>
      </c>
    </row>
    <row r="407" spans="1:42" ht="26.25" customHeight="1" x14ac:dyDescent="0.3">
      <c r="A407" s="19" t="s">
        <v>722</v>
      </c>
      <c r="B407" s="9"/>
      <c r="C407" s="31">
        <v>156</v>
      </c>
      <c r="D407" s="51"/>
      <c r="E407" s="24">
        <v>45147</v>
      </c>
      <c r="F407" s="24">
        <v>45147</v>
      </c>
      <c r="G407" s="3"/>
      <c r="H407" s="4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>
        <v>24</v>
      </c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>
        <v>24</v>
      </c>
      <c r="AI407" s="26"/>
      <c r="AJ407" s="26"/>
      <c r="AK407" s="26"/>
      <c r="AL407" s="26"/>
      <c r="AM407" s="26"/>
      <c r="AN407" s="30">
        <f t="shared" si="32"/>
        <v>48</v>
      </c>
      <c r="AO407" s="31">
        <f t="shared" si="33"/>
        <v>108</v>
      </c>
      <c r="AP407" s="32">
        <f t="shared" si="29"/>
        <v>0</v>
      </c>
    </row>
    <row r="408" spans="1:42" ht="26.25" customHeight="1" x14ac:dyDescent="0.3">
      <c r="A408" s="19" t="s">
        <v>723</v>
      </c>
      <c r="B408" s="9"/>
      <c r="C408" s="31">
        <v>1656</v>
      </c>
      <c r="D408" s="51"/>
      <c r="E408" s="24">
        <v>45148</v>
      </c>
      <c r="F408" s="24">
        <v>45148</v>
      </c>
      <c r="G408" s="3"/>
      <c r="H408" s="4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30">
        <f t="shared" si="32"/>
        <v>0</v>
      </c>
      <c r="AO408" s="31">
        <f t="shared" si="33"/>
        <v>1656</v>
      </c>
      <c r="AP408" s="32">
        <f t="shared" si="29"/>
        <v>0</v>
      </c>
    </row>
    <row r="409" spans="1:42" ht="26.25" customHeight="1" x14ac:dyDescent="0.3">
      <c r="A409" s="19" t="s">
        <v>254</v>
      </c>
      <c r="B409" s="9"/>
      <c r="C409" s="31">
        <v>24</v>
      </c>
      <c r="D409" s="51"/>
      <c r="E409" s="24"/>
      <c r="F409" s="24"/>
      <c r="G409" s="3"/>
      <c r="H409" s="4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30">
        <f t="shared" si="32"/>
        <v>0</v>
      </c>
      <c r="AO409" s="31">
        <f t="shared" si="33"/>
        <v>24</v>
      </c>
      <c r="AP409" s="32">
        <f t="shared" si="29"/>
        <v>0</v>
      </c>
    </row>
    <row r="410" spans="1:42" ht="26.25" customHeight="1" x14ac:dyDescent="0.3">
      <c r="A410" s="19" t="s">
        <v>255</v>
      </c>
      <c r="B410" s="9">
        <v>35.99</v>
      </c>
      <c r="C410" s="31">
        <v>0</v>
      </c>
      <c r="D410" s="51"/>
      <c r="E410" s="24">
        <v>45364</v>
      </c>
      <c r="F410" s="24">
        <v>45364</v>
      </c>
      <c r="G410" s="3">
        <v>72</v>
      </c>
      <c r="H410" s="4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30">
        <f t="shared" si="32"/>
        <v>0</v>
      </c>
      <c r="AO410" s="31">
        <f t="shared" si="33"/>
        <v>72</v>
      </c>
      <c r="AP410" s="32">
        <f t="shared" si="29"/>
        <v>2591.2800000000002</v>
      </c>
    </row>
    <row r="411" spans="1:42" ht="26.25" customHeight="1" x14ac:dyDescent="0.3">
      <c r="A411" s="19" t="s">
        <v>256</v>
      </c>
      <c r="B411" s="9"/>
      <c r="C411" s="31">
        <v>0</v>
      </c>
      <c r="D411" s="51"/>
      <c r="E411" s="24"/>
      <c r="F411" s="24"/>
      <c r="G411" s="3"/>
      <c r="H411" s="4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30">
        <f t="shared" si="32"/>
        <v>0</v>
      </c>
      <c r="AO411" s="31">
        <f t="shared" si="33"/>
        <v>0</v>
      </c>
      <c r="AP411" s="32">
        <f t="shared" ref="AP411:AP474" si="34">B411*AO411</f>
        <v>0</v>
      </c>
    </row>
    <row r="412" spans="1:42" ht="26.25" customHeight="1" x14ac:dyDescent="0.3">
      <c r="A412" s="19" t="s">
        <v>568</v>
      </c>
      <c r="B412" s="9">
        <v>50.4</v>
      </c>
      <c r="C412" s="31">
        <v>126</v>
      </c>
      <c r="D412" s="51" t="s">
        <v>406</v>
      </c>
      <c r="E412" s="24">
        <v>44946</v>
      </c>
      <c r="F412" s="24">
        <v>44946</v>
      </c>
      <c r="G412" s="3"/>
      <c r="H412" s="4">
        <v>3043</v>
      </c>
      <c r="I412" s="26"/>
      <c r="J412" s="26"/>
      <c r="K412" s="26"/>
      <c r="L412" s="26"/>
      <c r="M412" s="26">
        <v>12</v>
      </c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30">
        <f t="shared" si="32"/>
        <v>12</v>
      </c>
      <c r="AO412" s="31">
        <f t="shared" si="33"/>
        <v>114</v>
      </c>
      <c r="AP412" s="32">
        <f t="shared" si="34"/>
        <v>5745.5999999999995</v>
      </c>
    </row>
    <row r="413" spans="1:42" ht="24.75" customHeight="1" x14ac:dyDescent="0.3">
      <c r="A413" s="19" t="s">
        <v>712</v>
      </c>
      <c r="B413" s="9">
        <v>84</v>
      </c>
      <c r="C413" s="31">
        <v>1640</v>
      </c>
      <c r="D413" s="51" t="s">
        <v>406</v>
      </c>
      <c r="E413" s="24">
        <v>45093</v>
      </c>
      <c r="F413" s="24">
        <v>45093</v>
      </c>
      <c r="G413" s="3"/>
      <c r="H413" s="4">
        <v>3054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30">
        <f t="shared" si="32"/>
        <v>0</v>
      </c>
      <c r="AO413" s="31">
        <f t="shared" si="33"/>
        <v>1640</v>
      </c>
      <c r="AP413" s="32">
        <f t="shared" si="34"/>
        <v>137760</v>
      </c>
    </row>
    <row r="414" spans="1:42" ht="26.25" customHeight="1" x14ac:dyDescent="0.3">
      <c r="A414" s="19" t="s">
        <v>573</v>
      </c>
      <c r="B414" s="9">
        <v>227.78</v>
      </c>
      <c r="C414" s="31">
        <v>264</v>
      </c>
      <c r="D414" s="51" t="s">
        <v>996</v>
      </c>
      <c r="E414" s="24">
        <v>45335</v>
      </c>
      <c r="F414" s="24">
        <v>45335</v>
      </c>
      <c r="G414" s="3">
        <v>1800</v>
      </c>
      <c r="H414" s="4">
        <v>3050</v>
      </c>
      <c r="I414" s="26"/>
      <c r="J414" s="26"/>
      <c r="K414" s="26"/>
      <c r="L414" s="26"/>
      <c r="M414" s="26">
        <v>36</v>
      </c>
      <c r="N414" s="26"/>
      <c r="O414" s="26"/>
      <c r="P414" s="26">
        <v>48</v>
      </c>
      <c r="Q414" s="26"/>
      <c r="R414" s="26"/>
      <c r="S414" s="26"/>
      <c r="T414" s="26">
        <v>24</v>
      </c>
      <c r="U414" s="26"/>
      <c r="V414" s="26"/>
      <c r="W414" s="26">
        <v>36</v>
      </c>
      <c r="X414" s="26"/>
      <c r="Y414" s="26"/>
      <c r="Z414" s="26"/>
      <c r="AA414" s="26">
        <v>12</v>
      </c>
      <c r="AB414" s="26"/>
      <c r="AC414" s="26"/>
      <c r="AD414" s="26">
        <v>36</v>
      </c>
      <c r="AE414" s="26"/>
      <c r="AF414" s="26"/>
      <c r="AG414" s="26"/>
      <c r="AH414" s="26">
        <v>36</v>
      </c>
      <c r="AI414" s="26"/>
      <c r="AJ414" s="26"/>
      <c r="AK414" s="26"/>
      <c r="AL414" s="26"/>
      <c r="AM414" s="26"/>
      <c r="AN414" s="30">
        <f t="shared" si="32"/>
        <v>228</v>
      </c>
      <c r="AO414" s="31">
        <f t="shared" si="33"/>
        <v>1836</v>
      </c>
      <c r="AP414" s="32">
        <f t="shared" si="34"/>
        <v>418204.08</v>
      </c>
    </row>
    <row r="415" spans="1:42" ht="19.5" customHeight="1" x14ac:dyDescent="0.3">
      <c r="A415" s="11" t="s">
        <v>934</v>
      </c>
      <c r="B415" s="9">
        <v>73.2</v>
      </c>
      <c r="C415" s="31">
        <v>684</v>
      </c>
      <c r="D415" s="51" t="s">
        <v>826</v>
      </c>
      <c r="E415" s="24">
        <v>45335</v>
      </c>
      <c r="F415" s="24">
        <v>45335</v>
      </c>
      <c r="G415" s="5">
        <v>36</v>
      </c>
      <c r="H415" s="33">
        <v>9918</v>
      </c>
      <c r="I415" s="26">
        <v>24</v>
      </c>
      <c r="J415" s="26"/>
      <c r="K415" s="26"/>
      <c r="L415" s="26"/>
      <c r="M415" s="26">
        <v>24</v>
      </c>
      <c r="N415" s="26"/>
      <c r="O415" s="26"/>
      <c r="P415" s="26">
        <v>36</v>
      </c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>
        <v>24</v>
      </c>
      <c r="AE415" s="26"/>
      <c r="AF415" s="26"/>
      <c r="AG415" s="26"/>
      <c r="AH415" s="26"/>
      <c r="AI415" s="26">
        <v>24</v>
      </c>
      <c r="AJ415" s="26"/>
      <c r="AK415" s="26"/>
      <c r="AL415" s="26"/>
      <c r="AM415" s="26"/>
      <c r="AN415" s="30">
        <f t="shared" si="32"/>
        <v>132</v>
      </c>
      <c r="AO415" s="31">
        <f t="shared" si="33"/>
        <v>588</v>
      </c>
      <c r="AP415" s="32">
        <f t="shared" si="34"/>
        <v>43041.599999999999</v>
      </c>
    </row>
    <row r="416" spans="1:42" ht="21.75" customHeight="1" x14ac:dyDescent="0.3">
      <c r="A416" s="11" t="s">
        <v>574</v>
      </c>
      <c r="B416" s="9">
        <v>72</v>
      </c>
      <c r="C416" s="31">
        <v>570</v>
      </c>
      <c r="D416" s="51" t="s">
        <v>863</v>
      </c>
      <c r="E416" s="24">
        <v>45211</v>
      </c>
      <c r="F416" s="24">
        <v>45211</v>
      </c>
      <c r="G416" s="5"/>
      <c r="H416" s="33">
        <v>3063</v>
      </c>
      <c r="I416" s="26"/>
      <c r="J416" s="26"/>
      <c r="K416" s="26"/>
      <c r="L416" s="26"/>
      <c r="M416" s="26">
        <v>24</v>
      </c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>
        <v>24</v>
      </c>
      <c r="AJ416" s="26"/>
      <c r="AK416" s="26"/>
      <c r="AL416" s="26"/>
      <c r="AM416" s="26"/>
      <c r="AN416" s="30">
        <f t="shared" si="32"/>
        <v>48</v>
      </c>
      <c r="AO416" s="31">
        <f t="shared" si="33"/>
        <v>522</v>
      </c>
      <c r="AP416" s="32">
        <f t="shared" si="34"/>
        <v>37584</v>
      </c>
    </row>
    <row r="417" spans="1:42" ht="23.25" customHeight="1" x14ac:dyDescent="0.3">
      <c r="A417" s="11" t="s">
        <v>575</v>
      </c>
      <c r="B417" s="9"/>
      <c r="C417" s="31">
        <v>360</v>
      </c>
      <c r="D417" s="51" t="s">
        <v>406</v>
      </c>
      <c r="E417" s="24">
        <v>44888</v>
      </c>
      <c r="F417" s="24">
        <v>44888</v>
      </c>
      <c r="G417" s="5"/>
      <c r="H417" s="33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>
        <v>24</v>
      </c>
      <c r="AB417" s="26"/>
      <c r="AC417" s="26"/>
      <c r="AD417" s="26"/>
      <c r="AE417" s="26"/>
      <c r="AF417" s="26"/>
      <c r="AG417" s="26"/>
      <c r="AH417" s="26"/>
      <c r="AI417" s="26">
        <v>24</v>
      </c>
      <c r="AJ417" s="26"/>
      <c r="AK417" s="26"/>
      <c r="AL417" s="26"/>
      <c r="AM417" s="26"/>
      <c r="AN417" s="30"/>
      <c r="AO417" s="31">
        <f t="shared" si="33"/>
        <v>360</v>
      </c>
      <c r="AP417" s="32">
        <f t="shared" si="34"/>
        <v>0</v>
      </c>
    </row>
    <row r="418" spans="1:42" ht="23.25" customHeight="1" x14ac:dyDescent="0.3">
      <c r="A418" s="11" t="s">
        <v>572</v>
      </c>
      <c r="B418" s="9">
        <v>76.8</v>
      </c>
      <c r="C418" s="31">
        <v>684</v>
      </c>
      <c r="D418" s="51" t="s">
        <v>406</v>
      </c>
      <c r="E418" s="24">
        <v>44946</v>
      </c>
      <c r="F418" s="24">
        <v>44946</v>
      </c>
      <c r="G418" s="5"/>
      <c r="H418" s="33">
        <v>10600</v>
      </c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30">
        <f t="shared" ref="AN418:AN440" si="35">I418+J418+K418+L418+M418+N418+O418+P418+Q418+R418+S418+T418+U418+V418+W418+X418+Y418+Z418+AA418+AB418+AC418+AD418+AE418+AF418+AG418+AH418+AI418+AJ418+AK418+AL418+AM418</f>
        <v>0</v>
      </c>
      <c r="AO418" s="31">
        <f t="shared" si="33"/>
        <v>684</v>
      </c>
      <c r="AP418" s="32">
        <f t="shared" si="34"/>
        <v>52531.199999999997</v>
      </c>
    </row>
    <row r="419" spans="1:42" ht="26.25" customHeight="1" x14ac:dyDescent="0.3">
      <c r="A419" s="20" t="s">
        <v>713</v>
      </c>
      <c r="B419" s="9">
        <v>60</v>
      </c>
      <c r="C419" s="31">
        <v>24</v>
      </c>
      <c r="D419" s="51" t="s">
        <v>406</v>
      </c>
      <c r="E419" s="24">
        <v>45093</v>
      </c>
      <c r="F419" s="24">
        <v>45093</v>
      </c>
      <c r="G419" s="3"/>
      <c r="H419" s="4">
        <v>3047</v>
      </c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30">
        <f t="shared" si="35"/>
        <v>0</v>
      </c>
      <c r="AO419" s="31">
        <f t="shared" si="33"/>
        <v>24</v>
      </c>
      <c r="AP419" s="32">
        <f t="shared" si="34"/>
        <v>1440</v>
      </c>
    </row>
    <row r="420" spans="1:42" ht="23.25" customHeight="1" x14ac:dyDescent="0.3">
      <c r="A420" s="48" t="s">
        <v>257</v>
      </c>
      <c r="B420" s="9"/>
      <c r="C420" s="31">
        <v>100</v>
      </c>
      <c r="D420" s="51"/>
      <c r="E420" s="24"/>
      <c r="F420" s="24"/>
      <c r="G420" s="3"/>
      <c r="H420" s="4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30">
        <f t="shared" si="35"/>
        <v>0</v>
      </c>
      <c r="AO420" s="31">
        <f t="shared" si="33"/>
        <v>100</v>
      </c>
      <c r="AP420" s="32">
        <f t="shared" si="34"/>
        <v>0</v>
      </c>
    </row>
    <row r="421" spans="1:42" ht="23.25" customHeight="1" x14ac:dyDescent="0.3">
      <c r="A421" s="48" t="s">
        <v>613</v>
      </c>
      <c r="B421" s="9">
        <v>0.49</v>
      </c>
      <c r="C421" s="31">
        <v>1800</v>
      </c>
      <c r="D421" s="51" t="s">
        <v>406</v>
      </c>
      <c r="E421" s="24">
        <v>45093</v>
      </c>
      <c r="F421" s="24">
        <v>45093</v>
      </c>
      <c r="G421" s="3"/>
      <c r="H421" s="4">
        <v>2079</v>
      </c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>
        <v>100</v>
      </c>
      <c r="W421" s="26"/>
      <c r="X421" s="26"/>
      <c r="Y421" s="26"/>
      <c r="Z421" s="26">
        <v>100</v>
      </c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30">
        <f t="shared" si="35"/>
        <v>200</v>
      </c>
      <c r="AO421" s="31">
        <f t="shared" si="33"/>
        <v>1600</v>
      </c>
      <c r="AP421" s="32">
        <f t="shared" si="34"/>
        <v>784</v>
      </c>
    </row>
    <row r="422" spans="1:42" ht="24" customHeight="1" x14ac:dyDescent="0.3">
      <c r="A422" s="48" t="s">
        <v>607</v>
      </c>
      <c r="B422" s="9">
        <v>1.41</v>
      </c>
      <c r="C422" s="31">
        <v>1400</v>
      </c>
      <c r="D422" s="51" t="s">
        <v>406</v>
      </c>
      <c r="E422" s="24">
        <v>45093</v>
      </c>
      <c r="F422" s="24">
        <v>45093</v>
      </c>
      <c r="G422" s="3"/>
      <c r="H422" s="4">
        <v>9947</v>
      </c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>
        <v>100</v>
      </c>
      <c r="W422" s="26"/>
      <c r="X422" s="26"/>
      <c r="Y422" s="26"/>
      <c r="Z422" s="26">
        <v>100</v>
      </c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30">
        <f t="shared" si="35"/>
        <v>200</v>
      </c>
      <c r="AO422" s="31">
        <f t="shared" si="33"/>
        <v>1200</v>
      </c>
      <c r="AP422" s="32">
        <f t="shared" si="34"/>
        <v>1692</v>
      </c>
    </row>
    <row r="423" spans="1:42" ht="20.25" customHeight="1" x14ac:dyDescent="0.3">
      <c r="A423" s="19" t="s">
        <v>258</v>
      </c>
      <c r="B423" s="9">
        <v>0.43</v>
      </c>
      <c r="C423" s="31">
        <v>690</v>
      </c>
      <c r="D423" s="51" t="s">
        <v>614</v>
      </c>
      <c r="E423" s="24">
        <v>45093</v>
      </c>
      <c r="F423" s="24">
        <v>45093</v>
      </c>
      <c r="G423" s="3"/>
      <c r="H423" s="4">
        <v>2081</v>
      </c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30">
        <f t="shared" si="35"/>
        <v>0</v>
      </c>
      <c r="AO423" s="31">
        <f t="shared" si="33"/>
        <v>690</v>
      </c>
      <c r="AP423" s="32">
        <f t="shared" si="34"/>
        <v>296.7</v>
      </c>
    </row>
    <row r="424" spans="1:42" ht="24.75" customHeight="1" x14ac:dyDescent="0.3">
      <c r="A424" s="48" t="s">
        <v>259</v>
      </c>
      <c r="B424" s="9">
        <v>2.19</v>
      </c>
      <c r="C424" s="31">
        <v>380</v>
      </c>
      <c r="D424" s="51" t="s">
        <v>503</v>
      </c>
      <c r="E424" s="24">
        <v>45149</v>
      </c>
      <c r="F424" s="24">
        <v>45149</v>
      </c>
      <c r="G424" s="3"/>
      <c r="H424" s="4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>
        <v>100</v>
      </c>
      <c r="T424" s="26">
        <v>100</v>
      </c>
      <c r="U424" s="26"/>
      <c r="V424" s="26"/>
      <c r="W424" s="26"/>
      <c r="X424" s="26"/>
      <c r="Y424" s="26"/>
      <c r="Z424" s="26">
        <v>100</v>
      </c>
      <c r="AA424" s="26"/>
      <c r="AB424" s="26"/>
      <c r="AC424" s="26"/>
      <c r="AD424" s="26"/>
      <c r="AE424" s="26"/>
      <c r="AF424" s="26"/>
      <c r="AG424" s="26">
        <v>100</v>
      </c>
      <c r="AH424" s="26"/>
      <c r="AI424" s="26"/>
      <c r="AJ424" s="26"/>
      <c r="AK424" s="26"/>
      <c r="AL424" s="26"/>
      <c r="AM424" s="26"/>
      <c r="AN424" s="30">
        <f t="shared" si="35"/>
        <v>400</v>
      </c>
      <c r="AO424" s="31">
        <f t="shared" si="33"/>
        <v>-20</v>
      </c>
      <c r="AP424" s="32">
        <f t="shared" si="34"/>
        <v>-43.8</v>
      </c>
    </row>
    <row r="425" spans="1:42" ht="21.75" customHeight="1" x14ac:dyDescent="0.3">
      <c r="A425" s="48" t="s">
        <v>260</v>
      </c>
      <c r="B425" s="9">
        <v>2.19</v>
      </c>
      <c r="C425" s="31">
        <v>1300</v>
      </c>
      <c r="D425" s="51" t="s">
        <v>633</v>
      </c>
      <c r="E425" s="24">
        <v>45149</v>
      </c>
      <c r="F425" s="24">
        <v>45149</v>
      </c>
      <c r="G425" s="3"/>
      <c r="H425" s="4">
        <v>2083</v>
      </c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>
        <v>100</v>
      </c>
      <c r="W425" s="26"/>
      <c r="X425" s="26"/>
      <c r="Y425" s="26"/>
      <c r="Z425" s="26"/>
      <c r="AA425" s="26">
        <v>100</v>
      </c>
      <c r="AB425" s="26"/>
      <c r="AC425" s="26"/>
      <c r="AD425" s="26"/>
      <c r="AE425" s="26"/>
      <c r="AF425" s="26"/>
      <c r="AG425" s="26">
        <v>100</v>
      </c>
      <c r="AH425" s="26"/>
      <c r="AI425" s="26"/>
      <c r="AJ425" s="26"/>
      <c r="AK425" s="26"/>
      <c r="AL425" s="26"/>
      <c r="AM425" s="26"/>
      <c r="AN425" s="30">
        <f t="shared" si="35"/>
        <v>300</v>
      </c>
      <c r="AO425" s="31">
        <f t="shared" si="33"/>
        <v>1000</v>
      </c>
      <c r="AP425" s="32">
        <f t="shared" si="34"/>
        <v>2190</v>
      </c>
    </row>
    <row r="426" spans="1:42" ht="22.5" customHeight="1" x14ac:dyDescent="0.3">
      <c r="A426" s="21" t="s">
        <v>261</v>
      </c>
      <c r="B426" s="9">
        <v>2.19</v>
      </c>
      <c r="C426" s="31">
        <v>1190</v>
      </c>
      <c r="D426" s="51" t="s">
        <v>406</v>
      </c>
      <c r="E426" s="24" t="s">
        <v>857</v>
      </c>
      <c r="F426" s="24" t="s">
        <v>857</v>
      </c>
      <c r="G426" s="5"/>
      <c r="H426" s="33">
        <v>2084</v>
      </c>
      <c r="I426" s="26"/>
      <c r="J426" s="26"/>
      <c r="K426" s="26"/>
      <c r="L426" s="26"/>
      <c r="M426" s="26">
        <v>100</v>
      </c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>
        <v>200</v>
      </c>
      <c r="AJ426" s="26"/>
      <c r="AK426" s="26"/>
      <c r="AL426" s="26"/>
      <c r="AM426" s="26"/>
      <c r="AN426" s="30">
        <f t="shared" si="35"/>
        <v>300</v>
      </c>
      <c r="AO426" s="31">
        <f t="shared" si="33"/>
        <v>890</v>
      </c>
      <c r="AP426" s="32">
        <f t="shared" si="34"/>
        <v>1949.1</v>
      </c>
    </row>
    <row r="427" spans="1:42" s="7" customFormat="1" ht="21" customHeight="1" x14ac:dyDescent="0.3">
      <c r="A427" s="48" t="s">
        <v>262</v>
      </c>
      <c r="B427" s="9">
        <v>2.19</v>
      </c>
      <c r="C427" s="31">
        <v>1390</v>
      </c>
      <c r="D427" s="51" t="s">
        <v>632</v>
      </c>
      <c r="E427" s="24">
        <v>45149</v>
      </c>
      <c r="F427" s="24">
        <v>45149</v>
      </c>
      <c r="G427" s="3"/>
      <c r="H427" s="4">
        <v>2085</v>
      </c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>
        <v>100</v>
      </c>
      <c r="T427" s="26"/>
      <c r="U427" s="26"/>
      <c r="V427" s="26">
        <v>200</v>
      </c>
      <c r="W427" s="26"/>
      <c r="X427" s="26"/>
      <c r="Y427" s="26"/>
      <c r="Z427" s="26">
        <v>100</v>
      </c>
      <c r="AA427" s="26"/>
      <c r="AB427" s="26"/>
      <c r="AC427" s="26"/>
      <c r="AD427" s="26"/>
      <c r="AE427" s="26"/>
      <c r="AF427" s="26"/>
      <c r="AG427" s="26">
        <v>100</v>
      </c>
      <c r="AH427" s="26"/>
      <c r="AI427" s="26"/>
      <c r="AJ427" s="26"/>
      <c r="AK427" s="26"/>
      <c r="AL427" s="26"/>
      <c r="AM427" s="26"/>
      <c r="AN427" s="30">
        <f t="shared" si="35"/>
        <v>500</v>
      </c>
      <c r="AO427" s="31">
        <f t="shared" si="33"/>
        <v>890</v>
      </c>
      <c r="AP427" s="32">
        <f t="shared" si="34"/>
        <v>1949.1</v>
      </c>
    </row>
    <row r="428" spans="1:42" s="7" customFormat="1" ht="19.5" customHeight="1" x14ac:dyDescent="0.3">
      <c r="A428" s="48" t="s">
        <v>95</v>
      </c>
      <c r="B428" s="9"/>
      <c r="C428" s="31">
        <v>0</v>
      </c>
      <c r="D428" s="51"/>
      <c r="E428" s="24"/>
      <c r="F428" s="24"/>
      <c r="G428" s="3"/>
      <c r="H428" s="4">
        <v>2111</v>
      </c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30">
        <f t="shared" si="35"/>
        <v>0</v>
      </c>
      <c r="AO428" s="31">
        <f t="shared" si="33"/>
        <v>0</v>
      </c>
      <c r="AP428" s="32">
        <f t="shared" si="34"/>
        <v>0</v>
      </c>
    </row>
    <row r="429" spans="1:42" s="7" customFormat="1" ht="21.75" customHeight="1" x14ac:dyDescent="0.3">
      <c r="A429" s="48" t="s">
        <v>94</v>
      </c>
      <c r="B429" s="9">
        <v>0.67</v>
      </c>
      <c r="C429" s="31">
        <v>890</v>
      </c>
      <c r="D429" s="51" t="s">
        <v>406</v>
      </c>
      <c r="E429" s="24">
        <v>45309</v>
      </c>
      <c r="F429" s="24">
        <v>45309</v>
      </c>
      <c r="G429" s="3"/>
      <c r="H429" s="4">
        <v>1055</v>
      </c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30">
        <f t="shared" si="35"/>
        <v>0</v>
      </c>
      <c r="AO429" s="31">
        <f t="shared" ref="AO429:AO439" si="36">C429+G429-AN429</f>
        <v>890</v>
      </c>
      <c r="AP429" s="32">
        <f t="shared" si="34"/>
        <v>596.30000000000007</v>
      </c>
    </row>
    <row r="430" spans="1:42" ht="24" customHeight="1" x14ac:dyDescent="0.3">
      <c r="A430" s="48" t="s">
        <v>96</v>
      </c>
      <c r="B430" s="9">
        <v>330</v>
      </c>
      <c r="C430" s="31">
        <v>2494</v>
      </c>
      <c r="D430" s="51" t="s">
        <v>502</v>
      </c>
      <c r="E430" s="24">
        <v>45251</v>
      </c>
      <c r="F430" s="24">
        <v>45251</v>
      </c>
      <c r="G430" s="3"/>
      <c r="H430" s="4">
        <v>9161</v>
      </c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>
        <v>50</v>
      </c>
      <c r="AH430" s="26"/>
      <c r="AI430" s="26"/>
      <c r="AJ430" s="26"/>
      <c r="AK430" s="26"/>
      <c r="AL430" s="26"/>
      <c r="AM430" s="26"/>
      <c r="AN430" s="30">
        <f t="shared" si="35"/>
        <v>50</v>
      </c>
      <c r="AO430" s="31">
        <f t="shared" si="36"/>
        <v>2444</v>
      </c>
      <c r="AP430" s="32">
        <f t="shared" si="34"/>
        <v>806520</v>
      </c>
    </row>
    <row r="431" spans="1:42" ht="19.5" customHeight="1" x14ac:dyDescent="0.3">
      <c r="A431" s="48" t="s">
        <v>98</v>
      </c>
      <c r="B431" s="9">
        <v>4440</v>
      </c>
      <c r="C431" s="31">
        <v>23</v>
      </c>
      <c r="D431" s="51" t="s">
        <v>406</v>
      </c>
      <c r="E431" s="24">
        <v>45093</v>
      </c>
      <c r="F431" s="24">
        <v>45093</v>
      </c>
      <c r="G431" s="3"/>
      <c r="H431" s="4">
        <v>9804</v>
      </c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>
        <v>2</v>
      </c>
      <c r="AA431" s="26"/>
      <c r="AB431" s="26"/>
      <c r="AC431" s="26"/>
      <c r="AD431" s="26"/>
      <c r="AE431" s="26"/>
      <c r="AF431" s="26"/>
      <c r="AG431" s="26">
        <v>3</v>
      </c>
      <c r="AH431" s="26"/>
      <c r="AI431" s="26"/>
      <c r="AJ431" s="26"/>
      <c r="AK431" s="26"/>
      <c r="AL431" s="26"/>
      <c r="AM431" s="26"/>
      <c r="AN431" s="30">
        <f t="shared" si="35"/>
        <v>5</v>
      </c>
      <c r="AO431" s="31">
        <f t="shared" si="36"/>
        <v>18</v>
      </c>
      <c r="AP431" s="32">
        <f t="shared" si="34"/>
        <v>79920</v>
      </c>
    </row>
    <row r="432" spans="1:42" ht="22.5" customHeight="1" x14ac:dyDescent="0.3">
      <c r="A432" s="48" t="s">
        <v>697</v>
      </c>
      <c r="B432" s="9">
        <v>708</v>
      </c>
      <c r="C432" s="31">
        <v>210</v>
      </c>
      <c r="D432" s="51" t="s">
        <v>406</v>
      </c>
      <c r="E432" s="24">
        <v>45309</v>
      </c>
      <c r="F432" s="24">
        <v>45309</v>
      </c>
      <c r="G432" s="3"/>
      <c r="H432" s="4">
        <v>1690</v>
      </c>
      <c r="I432" s="26"/>
      <c r="J432" s="26"/>
      <c r="K432" s="26"/>
      <c r="L432" s="26">
        <v>5</v>
      </c>
      <c r="M432" s="26"/>
      <c r="N432" s="26"/>
      <c r="O432" s="26">
        <v>5</v>
      </c>
      <c r="P432" s="26"/>
      <c r="Q432" s="26"/>
      <c r="R432" s="26"/>
      <c r="S432" s="26"/>
      <c r="T432" s="26"/>
      <c r="U432" s="26"/>
      <c r="V432" s="26">
        <v>10</v>
      </c>
      <c r="W432" s="26"/>
      <c r="X432" s="26"/>
      <c r="Y432" s="26"/>
      <c r="Z432" s="26">
        <v>10</v>
      </c>
      <c r="AA432" s="26"/>
      <c r="AB432" s="26"/>
      <c r="AC432" s="26">
        <v>7</v>
      </c>
      <c r="AD432" s="26"/>
      <c r="AE432" s="26"/>
      <c r="AF432" s="26"/>
      <c r="AG432" s="26">
        <v>15</v>
      </c>
      <c r="AH432" s="26"/>
      <c r="AI432" s="26"/>
      <c r="AJ432" s="26"/>
      <c r="AK432" s="26"/>
      <c r="AL432" s="26"/>
      <c r="AM432" s="26"/>
      <c r="AN432" s="30">
        <f t="shared" si="35"/>
        <v>52</v>
      </c>
      <c r="AO432" s="31">
        <f t="shared" si="36"/>
        <v>158</v>
      </c>
      <c r="AP432" s="32">
        <f t="shared" si="34"/>
        <v>111864</v>
      </c>
    </row>
    <row r="433" spans="1:42" ht="22.5" customHeight="1" x14ac:dyDescent="0.3">
      <c r="A433" s="48" t="s">
        <v>99</v>
      </c>
      <c r="B433" s="9">
        <v>225.6</v>
      </c>
      <c r="C433" s="31">
        <v>109</v>
      </c>
      <c r="D433" s="51" t="s">
        <v>406</v>
      </c>
      <c r="E433" s="24">
        <v>45309</v>
      </c>
      <c r="F433" s="24">
        <v>45309</v>
      </c>
      <c r="G433" s="3">
        <v>30</v>
      </c>
      <c r="H433" s="4">
        <v>1664</v>
      </c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>
        <v>5</v>
      </c>
      <c r="T433" s="26"/>
      <c r="U433" s="26"/>
      <c r="V433" s="26">
        <v>10</v>
      </c>
      <c r="W433" s="26"/>
      <c r="X433" s="26"/>
      <c r="Y433" s="26"/>
      <c r="Z433" s="26">
        <v>7</v>
      </c>
      <c r="AA433" s="26"/>
      <c r="AB433" s="26"/>
      <c r="AC433" s="26">
        <v>5</v>
      </c>
      <c r="AD433" s="26"/>
      <c r="AE433" s="26"/>
      <c r="AF433" s="26"/>
      <c r="AG433" s="26">
        <v>10</v>
      </c>
      <c r="AH433" s="26"/>
      <c r="AI433" s="26"/>
      <c r="AJ433" s="26"/>
      <c r="AK433" s="26"/>
      <c r="AL433" s="26"/>
      <c r="AM433" s="26"/>
      <c r="AN433" s="30">
        <f t="shared" si="35"/>
        <v>37</v>
      </c>
      <c r="AO433" s="31">
        <f t="shared" si="36"/>
        <v>102</v>
      </c>
      <c r="AP433" s="32">
        <f t="shared" si="34"/>
        <v>23011.200000000001</v>
      </c>
    </row>
    <row r="434" spans="1:42" ht="24.75" customHeight="1" x14ac:dyDescent="0.3">
      <c r="A434" s="48" t="s">
        <v>555</v>
      </c>
      <c r="B434" s="9">
        <v>225.6</v>
      </c>
      <c r="C434" s="31">
        <v>78</v>
      </c>
      <c r="D434" s="51" t="s">
        <v>406</v>
      </c>
      <c r="E434" s="24">
        <v>45364</v>
      </c>
      <c r="F434" s="24">
        <v>45364</v>
      </c>
      <c r="G434" s="3">
        <v>7</v>
      </c>
      <c r="H434" s="4">
        <v>1663</v>
      </c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>
        <v>5</v>
      </c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>
        <v>10</v>
      </c>
      <c r="AH434" s="26"/>
      <c r="AI434" s="26"/>
      <c r="AJ434" s="26"/>
      <c r="AK434" s="26"/>
      <c r="AL434" s="26"/>
      <c r="AM434" s="26"/>
      <c r="AN434" s="30">
        <f t="shared" si="35"/>
        <v>15</v>
      </c>
      <c r="AO434" s="31">
        <f t="shared" si="36"/>
        <v>70</v>
      </c>
      <c r="AP434" s="32">
        <f t="shared" si="34"/>
        <v>15792</v>
      </c>
    </row>
    <row r="435" spans="1:42" ht="24.75" customHeight="1" x14ac:dyDescent="0.3">
      <c r="A435" s="48" t="s">
        <v>100</v>
      </c>
      <c r="B435" s="9">
        <v>480</v>
      </c>
      <c r="C435" s="31" t="s">
        <v>1008</v>
      </c>
      <c r="D435" s="51" t="s">
        <v>881</v>
      </c>
      <c r="E435" s="24">
        <v>45309</v>
      </c>
      <c r="F435" s="24">
        <v>45309</v>
      </c>
      <c r="G435" s="3"/>
      <c r="H435" s="4">
        <v>1665</v>
      </c>
      <c r="I435" s="26"/>
      <c r="J435" s="26"/>
      <c r="K435" s="26"/>
      <c r="L435" s="26"/>
      <c r="M435" s="26"/>
      <c r="N435" s="26"/>
      <c r="O435" s="26">
        <v>2</v>
      </c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>
        <v>3</v>
      </c>
      <c r="AH435" s="26"/>
      <c r="AI435" s="26"/>
      <c r="AJ435" s="26"/>
      <c r="AK435" s="26"/>
      <c r="AL435" s="26"/>
      <c r="AM435" s="26"/>
      <c r="AN435" s="30">
        <f t="shared" si="35"/>
        <v>5</v>
      </c>
      <c r="AO435" s="31" t="e">
        <f t="shared" si="36"/>
        <v>#VALUE!</v>
      </c>
      <c r="AP435" s="32" t="e">
        <f t="shared" si="34"/>
        <v>#VALUE!</v>
      </c>
    </row>
    <row r="436" spans="1:42" ht="21.75" customHeight="1" x14ac:dyDescent="0.3">
      <c r="A436" s="48" t="s">
        <v>473</v>
      </c>
      <c r="B436" s="9"/>
      <c r="C436" s="31">
        <v>0</v>
      </c>
      <c r="D436" s="51"/>
      <c r="E436" s="24">
        <v>44697</v>
      </c>
      <c r="F436" s="24">
        <v>44697</v>
      </c>
      <c r="G436" s="3"/>
      <c r="H436" s="4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30">
        <f t="shared" si="35"/>
        <v>0</v>
      </c>
      <c r="AO436" s="31">
        <f t="shared" si="36"/>
        <v>0</v>
      </c>
      <c r="AP436" s="32">
        <f t="shared" si="34"/>
        <v>0</v>
      </c>
    </row>
    <row r="437" spans="1:42" ht="26.25" customHeight="1" x14ac:dyDescent="0.3">
      <c r="A437" s="48" t="s">
        <v>97</v>
      </c>
      <c r="B437" s="9"/>
      <c r="C437" s="31">
        <v>290</v>
      </c>
      <c r="D437" s="51"/>
      <c r="E437" s="24"/>
      <c r="F437" s="24"/>
      <c r="G437" s="3"/>
      <c r="H437" s="4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30">
        <f t="shared" si="35"/>
        <v>0</v>
      </c>
      <c r="AO437" s="31">
        <f t="shared" si="36"/>
        <v>290</v>
      </c>
      <c r="AP437" s="32">
        <f t="shared" si="34"/>
        <v>0</v>
      </c>
    </row>
    <row r="438" spans="1:42" ht="26.25" customHeight="1" x14ac:dyDescent="0.3">
      <c r="A438" s="19" t="s">
        <v>101</v>
      </c>
      <c r="B438" s="9">
        <v>21.6</v>
      </c>
      <c r="C438" s="31">
        <v>2140</v>
      </c>
      <c r="D438" s="51" t="s">
        <v>869</v>
      </c>
      <c r="E438" s="24">
        <v>45364</v>
      </c>
      <c r="F438" s="24">
        <v>45364</v>
      </c>
      <c r="G438" s="3">
        <v>900</v>
      </c>
      <c r="H438" s="4">
        <v>10388</v>
      </c>
      <c r="I438" s="26"/>
      <c r="J438" s="26"/>
      <c r="K438" s="26"/>
      <c r="L438" s="26">
        <v>120</v>
      </c>
      <c r="M438" s="26"/>
      <c r="N438" s="26"/>
      <c r="O438" s="26">
        <v>120</v>
      </c>
      <c r="P438" s="26"/>
      <c r="Q438" s="26"/>
      <c r="R438" s="26"/>
      <c r="S438" s="26">
        <v>120</v>
      </c>
      <c r="T438" s="26"/>
      <c r="U438" s="26"/>
      <c r="V438" s="26">
        <v>120</v>
      </c>
      <c r="W438" s="26"/>
      <c r="X438" s="26"/>
      <c r="Y438" s="26"/>
      <c r="Z438" s="26">
        <v>120</v>
      </c>
      <c r="AA438" s="26"/>
      <c r="AB438" s="26"/>
      <c r="AC438" s="26">
        <v>120</v>
      </c>
      <c r="AD438" s="26"/>
      <c r="AE438" s="26"/>
      <c r="AF438" s="26"/>
      <c r="AG438" s="26">
        <v>240</v>
      </c>
      <c r="AH438" s="26"/>
      <c r="AI438" s="26">
        <v>60</v>
      </c>
      <c r="AJ438" s="26"/>
      <c r="AK438" s="26"/>
      <c r="AL438" s="26"/>
      <c r="AM438" s="26"/>
      <c r="AN438" s="30">
        <f t="shared" si="35"/>
        <v>1020</v>
      </c>
      <c r="AO438" s="31">
        <f t="shared" si="36"/>
        <v>2020</v>
      </c>
      <c r="AP438" s="32">
        <f t="shared" si="34"/>
        <v>43632</v>
      </c>
    </row>
    <row r="439" spans="1:42" ht="26.25" customHeight="1" x14ac:dyDescent="0.3">
      <c r="A439" s="48" t="s">
        <v>832</v>
      </c>
      <c r="B439" s="9">
        <v>7600</v>
      </c>
      <c r="C439" s="31">
        <v>7</v>
      </c>
      <c r="D439" s="51" t="s">
        <v>457</v>
      </c>
      <c r="E439" s="24">
        <v>44747</v>
      </c>
      <c r="F439" s="24">
        <v>44747</v>
      </c>
      <c r="G439" s="3"/>
      <c r="H439" s="4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30">
        <f t="shared" si="35"/>
        <v>0</v>
      </c>
      <c r="AO439" s="31">
        <f t="shared" si="36"/>
        <v>7</v>
      </c>
      <c r="AP439" s="32">
        <f t="shared" si="34"/>
        <v>53200</v>
      </c>
    </row>
    <row r="440" spans="1:42" ht="26.25" customHeight="1" x14ac:dyDescent="0.3">
      <c r="A440" s="48" t="s">
        <v>263</v>
      </c>
      <c r="B440" s="9">
        <v>4.8499999999999996</v>
      </c>
      <c r="C440" s="31">
        <v>1100</v>
      </c>
      <c r="D440" s="51" t="s">
        <v>850</v>
      </c>
      <c r="E440" s="24" t="s">
        <v>964</v>
      </c>
      <c r="F440" s="24" t="s">
        <v>964</v>
      </c>
      <c r="G440" s="18"/>
      <c r="H440" s="36">
        <v>2023</v>
      </c>
      <c r="I440" s="26">
        <v>700</v>
      </c>
      <c r="J440" s="26"/>
      <c r="K440" s="26"/>
      <c r="L440" s="26">
        <v>1800</v>
      </c>
      <c r="M440" s="26">
        <v>600</v>
      </c>
      <c r="N440" s="26"/>
      <c r="O440" s="26">
        <v>1200</v>
      </c>
      <c r="P440" s="26">
        <v>600</v>
      </c>
      <c r="Q440" s="26"/>
      <c r="R440" s="26"/>
      <c r="S440" s="26">
        <v>1700</v>
      </c>
      <c r="T440" s="26">
        <v>900</v>
      </c>
      <c r="U440" s="26"/>
      <c r="V440" s="26">
        <v>1200</v>
      </c>
      <c r="W440" s="26">
        <v>1000</v>
      </c>
      <c r="X440" s="26"/>
      <c r="Y440" s="26"/>
      <c r="Z440" s="26">
        <v>1800</v>
      </c>
      <c r="AA440" s="26">
        <v>500</v>
      </c>
      <c r="AB440" s="26"/>
      <c r="AC440" s="26">
        <v>1500</v>
      </c>
      <c r="AD440" s="26">
        <v>800</v>
      </c>
      <c r="AE440" s="26"/>
      <c r="AF440" s="26"/>
      <c r="AG440" s="26">
        <v>4100</v>
      </c>
      <c r="AH440" s="26">
        <v>500</v>
      </c>
      <c r="AI440" s="26">
        <v>1800</v>
      </c>
      <c r="AJ440" s="26"/>
      <c r="AK440" s="26"/>
      <c r="AL440" s="6"/>
      <c r="AM440" s="26"/>
      <c r="AN440" s="30">
        <f t="shared" si="35"/>
        <v>20700</v>
      </c>
      <c r="AO440" s="31">
        <v>1100</v>
      </c>
      <c r="AP440" s="32">
        <f t="shared" si="34"/>
        <v>5335</v>
      </c>
    </row>
    <row r="441" spans="1:42" ht="26.25" customHeight="1" x14ac:dyDescent="0.3">
      <c r="A441" s="48" t="s">
        <v>264</v>
      </c>
      <c r="B441" s="9">
        <v>4.66</v>
      </c>
      <c r="C441" s="31">
        <v>3897</v>
      </c>
      <c r="D441" s="51" t="s">
        <v>406</v>
      </c>
      <c r="E441" s="24">
        <v>45182</v>
      </c>
      <c r="F441" s="24">
        <v>45182</v>
      </c>
      <c r="G441" s="3"/>
      <c r="H441" s="4">
        <v>2024</v>
      </c>
      <c r="I441" s="26">
        <v>100</v>
      </c>
      <c r="J441" s="26"/>
      <c r="K441" s="26"/>
      <c r="L441" s="26">
        <v>350</v>
      </c>
      <c r="M441" s="26"/>
      <c r="N441" s="26"/>
      <c r="O441" s="26">
        <v>300</v>
      </c>
      <c r="P441" s="26">
        <v>800</v>
      </c>
      <c r="Q441" s="26"/>
      <c r="R441" s="26"/>
      <c r="S441" s="26"/>
      <c r="T441" s="26"/>
      <c r="U441" s="26"/>
      <c r="V441" s="26">
        <v>50</v>
      </c>
      <c r="W441" s="26"/>
      <c r="X441" s="26"/>
      <c r="Y441" s="26"/>
      <c r="Z441" s="26">
        <v>850</v>
      </c>
      <c r="AA441" s="26"/>
      <c r="AB441" s="26"/>
      <c r="AC441" s="26"/>
      <c r="AD441" s="26"/>
      <c r="AE441" s="26"/>
      <c r="AF441" s="26"/>
      <c r="AG441" s="26">
        <v>1447</v>
      </c>
      <c r="AH441" s="26"/>
      <c r="AI441" s="26"/>
      <c r="AJ441" s="26"/>
      <c r="AK441" s="26"/>
      <c r="AL441" s="26"/>
      <c r="AM441" s="26"/>
      <c r="AN441" s="30">
        <f>I441+J441+K441+L441+M441+N441+O441+P441+Q441+R441+S441+T441+U441+V441+W441+X441+Y441+Z441+AA441+AB441+AC441+AD441+AE441+AF441+AG441+AH441+AI441+AJ441+AK441+AM441</f>
        <v>3897</v>
      </c>
      <c r="AO441" s="31">
        <f t="shared" ref="AO441:AO465" si="37">C441+G441-AN441</f>
        <v>0</v>
      </c>
      <c r="AP441" s="32">
        <f t="shared" si="34"/>
        <v>0</v>
      </c>
    </row>
    <row r="442" spans="1:42" ht="26.25" customHeight="1" x14ac:dyDescent="0.3">
      <c r="A442" s="48" t="s">
        <v>265</v>
      </c>
      <c r="B442" s="9">
        <v>1.61</v>
      </c>
      <c r="C442" s="31">
        <v>136096</v>
      </c>
      <c r="D442" s="51" t="s">
        <v>406</v>
      </c>
      <c r="E442" s="24">
        <v>45364</v>
      </c>
      <c r="F442" s="24">
        <v>45364</v>
      </c>
      <c r="G442" s="3">
        <v>28000</v>
      </c>
      <c r="H442" s="4">
        <v>2020</v>
      </c>
      <c r="I442" s="26">
        <v>100</v>
      </c>
      <c r="J442" s="26"/>
      <c r="K442" s="26"/>
      <c r="L442" s="26">
        <v>400</v>
      </c>
      <c r="M442" s="26">
        <v>700</v>
      </c>
      <c r="N442" s="26"/>
      <c r="O442" s="26"/>
      <c r="P442" s="26">
        <v>500</v>
      </c>
      <c r="Q442" s="26"/>
      <c r="R442" s="26"/>
      <c r="S442" s="26">
        <v>500</v>
      </c>
      <c r="T442" s="26">
        <v>400</v>
      </c>
      <c r="U442" s="26"/>
      <c r="V442" s="26"/>
      <c r="W442" s="26">
        <v>700</v>
      </c>
      <c r="X442" s="26"/>
      <c r="Y442" s="26"/>
      <c r="Z442" s="26"/>
      <c r="AA442" s="26">
        <v>900</v>
      </c>
      <c r="AB442" s="26"/>
      <c r="AC442" s="26">
        <v>400</v>
      </c>
      <c r="AD442" s="26">
        <v>500</v>
      </c>
      <c r="AE442" s="26"/>
      <c r="AF442" s="26"/>
      <c r="AG442" s="26">
        <v>1500</v>
      </c>
      <c r="AH442" s="26"/>
      <c r="AI442" s="26">
        <v>500</v>
      </c>
      <c r="AJ442" s="26"/>
      <c r="AK442" s="26"/>
      <c r="AL442" s="26"/>
      <c r="AM442" s="26"/>
      <c r="AN442" s="30">
        <f t="shared" ref="AN442:AN475" si="38">I442+J442+K442+L442+M442+N442+O442+P442+Q442+R442+S442+T442+U442+V442+W442+X442+Y442+Z442+AA442+AB442+AC442+AD442+AE442+AF442+AG442+AH442+AI442+AJ442+AK442+AL442+AM442</f>
        <v>7100</v>
      </c>
      <c r="AO442" s="31">
        <f t="shared" si="37"/>
        <v>156996</v>
      </c>
      <c r="AP442" s="32">
        <f t="shared" si="34"/>
        <v>252763.56000000003</v>
      </c>
    </row>
    <row r="443" spans="1:42" ht="21.75" customHeight="1" x14ac:dyDescent="0.3">
      <c r="A443" s="48" t="s">
        <v>266</v>
      </c>
      <c r="B443" s="9"/>
      <c r="C443" s="31"/>
      <c r="D443" s="51"/>
      <c r="E443" s="24">
        <v>45162</v>
      </c>
      <c r="F443" s="24">
        <v>45162</v>
      </c>
      <c r="G443" s="3"/>
      <c r="H443" s="4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>
        <v>100</v>
      </c>
      <c r="AJ443" s="26"/>
      <c r="AK443" s="26"/>
      <c r="AL443" s="26"/>
      <c r="AM443" s="26"/>
      <c r="AN443" s="30">
        <f t="shared" si="38"/>
        <v>100</v>
      </c>
      <c r="AO443" s="31">
        <f t="shared" si="37"/>
        <v>-100</v>
      </c>
      <c r="AP443" s="32">
        <f t="shared" si="34"/>
        <v>0</v>
      </c>
    </row>
    <row r="444" spans="1:42" ht="26.25" customHeight="1" x14ac:dyDescent="0.3">
      <c r="A444" s="48" t="s">
        <v>267</v>
      </c>
      <c r="B444" s="9">
        <v>3.54</v>
      </c>
      <c r="C444" s="31">
        <v>97090</v>
      </c>
      <c r="D444" s="51" t="s">
        <v>877</v>
      </c>
      <c r="E444" s="24">
        <v>45335</v>
      </c>
      <c r="F444" s="24">
        <v>45335</v>
      </c>
      <c r="G444" s="3">
        <v>25000</v>
      </c>
      <c r="H444" s="4">
        <v>2022</v>
      </c>
      <c r="I444" s="26">
        <v>300</v>
      </c>
      <c r="J444" s="26"/>
      <c r="K444" s="26"/>
      <c r="L444" s="26">
        <v>100</v>
      </c>
      <c r="M444" s="26">
        <v>500</v>
      </c>
      <c r="N444" s="26"/>
      <c r="O444" s="26"/>
      <c r="P444" s="26">
        <v>500</v>
      </c>
      <c r="Q444" s="26"/>
      <c r="R444" s="26"/>
      <c r="S444" s="26">
        <v>1300</v>
      </c>
      <c r="T444" s="26">
        <v>600</v>
      </c>
      <c r="U444" s="26"/>
      <c r="V444" s="26">
        <v>700</v>
      </c>
      <c r="W444" s="26">
        <v>200</v>
      </c>
      <c r="X444" s="26"/>
      <c r="Y444" s="26"/>
      <c r="Z444" s="26">
        <v>800</v>
      </c>
      <c r="AA444" s="26">
        <v>900</v>
      </c>
      <c r="AB444" s="26"/>
      <c r="AC444" s="26">
        <v>800</v>
      </c>
      <c r="AD444" s="26">
        <v>700</v>
      </c>
      <c r="AE444" s="26"/>
      <c r="AF444" s="26"/>
      <c r="AG444" s="26">
        <v>2300</v>
      </c>
      <c r="AH444" s="26">
        <v>300</v>
      </c>
      <c r="AI444" s="26">
        <v>1000</v>
      </c>
      <c r="AJ444" s="26"/>
      <c r="AK444" s="26"/>
      <c r="AL444" s="26"/>
      <c r="AM444" s="26"/>
      <c r="AN444" s="30">
        <f t="shared" si="38"/>
        <v>11000</v>
      </c>
      <c r="AO444" s="31">
        <f t="shared" si="37"/>
        <v>111090</v>
      </c>
      <c r="AP444" s="32">
        <f t="shared" si="34"/>
        <v>393258.6</v>
      </c>
    </row>
    <row r="445" spans="1:42" ht="26.25" customHeight="1" x14ac:dyDescent="0.3">
      <c r="A445" s="48" t="s">
        <v>625</v>
      </c>
      <c r="B445" s="9">
        <v>75</v>
      </c>
      <c r="C445" s="31">
        <v>0</v>
      </c>
      <c r="D445" s="51" t="s">
        <v>459</v>
      </c>
      <c r="E445" s="24">
        <v>44986</v>
      </c>
      <c r="F445" s="24">
        <v>44986</v>
      </c>
      <c r="G445" s="3"/>
      <c r="H445" s="4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30">
        <f t="shared" si="38"/>
        <v>0</v>
      </c>
      <c r="AO445" s="31">
        <f t="shared" si="37"/>
        <v>0</v>
      </c>
      <c r="AP445" s="32">
        <f t="shared" si="34"/>
        <v>0</v>
      </c>
    </row>
    <row r="446" spans="1:42" ht="26.25" customHeight="1" x14ac:dyDescent="0.3">
      <c r="A446" s="48" t="s">
        <v>268</v>
      </c>
      <c r="B446" s="9">
        <v>39.590000000000003</v>
      </c>
      <c r="C446" s="31">
        <v>86</v>
      </c>
      <c r="D446" s="51" t="s">
        <v>406</v>
      </c>
      <c r="E446" s="24">
        <v>45033</v>
      </c>
      <c r="F446" s="24">
        <v>45033</v>
      </c>
      <c r="G446" s="3"/>
      <c r="H446" s="4"/>
      <c r="I446" s="26"/>
      <c r="J446" s="26"/>
      <c r="K446" s="26"/>
      <c r="L446" s="26"/>
      <c r="M446" s="26"/>
      <c r="N446" s="26"/>
      <c r="O446" s="26"/>
      <c r="P446" s="26">
        <v>5</v>
      </c>
      <c r="Q446" s="26"/>
      <c r="R446" s="26"/>
      <c r="S446" s="26"/>
      <c r="T446" s="26"/>
      <c r="U446" s="26"/>
      <c r="V446" s="26">
        <v>5</v>
      </c>
      <c r="W446" s="26"/>
      <c r="X446" s="26"/>
      <c r="Y446" s="26"/>
      <c r="Z446" s="26">
        <v>5</v>
      </c>
      <c r="AA446" s="26">
        <v>5</v>
      </c>
      <c r="AB446" s="26"/>
      <c r="AC446" s="26"/>
      <c r="AD446" s="26"/>
      <c r="AE446" s="26"/>
      <c r="AF446" s="26"/>
      <c r="AG446" s="26">
        <v>5</v>
      </c>
      <c r="AH446" s="26">
        <v>3</v>
      </c>
      <c r="AI446" s="26"/>
      <c r="AJ446" s="26"/>
      <c r="AK446" s="26"/>
      <c r="AL446" s="26"/>
      <c r="AM446" s="26"/>
      <c r="AN446" s="30">
        <f t="shared" si="38"/>
        <v>28</v>
      </c>
      <c r="AO446" s="31">
        <f t="shared" si="37"/>
        <v>58</v>
      </c>
      <c r="AP446" s="32">
        <f t="shared" si="34"/>
        <v>2296.2200000000003</v>
      </c>
    </row>
    <row r="447" spans="1:42" ht="26.25" customHeight="1" x14ac:dyDescent="0.3">
      <c r="A447" s="48" t="s">
        <v>875</v>
      </c>
      <c r="B447" s="9">
        <v>1.61</v>
      </c>
      <c r="C447" s="31">
        <v>11900</v>
      </c>
      <c r="D447" s="51" t="s">
        <v>544</v>
      </c>
      <c r="E447" s="24">
        <v>45364</v>
      </c>
      <c r="F447" s="24">
        <v>45364</v>
      </c>
      <c r="G447" s="3">
        <v>3300</v>
      </c>
      <c r="H447" s="4">
        <v>2029</v>
      </c>
      <c r="I447" s="26">
        <v>200</v>
      </c>
      <c r="J447" s="26"/>
      <c r="K447" s="26"/>
      <c r="L447" s="26">
        <v>300</v>
      </c>
      <c r="M447" s="26"/>
      <c r="N447" s="26"/>
      <c r="O447" s="26">
        <v>200</v>
      </c>
      <c r="P447" s="26">
        <v>300</v>
      </c>
      <c r="Q447" s="26"/>
      <c r="R447" s="26"/>
      <c r="S447" s="26">
        <v>200</v>
      </c>
      <c r="T447" s="26">
        <v>200</v>
      </c>
      <c r="U447" s="26"/>
      <c r="V447" s="26">
        <v>200</v>
      </c>
      <c r="W447" s="26">
        <v>300</v>
      </c>
      <c r="X447" s="26"/>
      <c r="Y447" s="26"/>
      <c r="Z447" s="26">
        <v>200</v>
      </c>
      <c r="AA447" s="26">
        <v>200</v>
      </c>
      <c r="AB447" s="26"/>
      <c r="AC447" s="26">
        <v>200</v>
      </c>
      <c r="AD447" s="26">
        <v>100</v>
      </c>
      <c r="AE447" s="26"/>
      <c r="AF447" s="26"/>
      <c r="AG447" s="26">
        <v>400</v>
      </c>
      <c r="AH447" s="26">
        <v>200</v>
      </c>
      <c r="AI447" s="26">
        <v>200</v>
      </c>
      <c r="AJ447" s="26"/>
      <c r="AK447" s="26"/>
      <c r="AL447" s="26"/>
      <c r="AM447" s="26"/>
      <c r="AN447" s="30">
        <f t="shared" si="38"/>
        <v>3400</v>
      </c>
      <c r="AO447" s="31">
        <f t="shared" si="37"/>
        <v>11800</v>
      </c>
      <c r="AP447" s="32">
        <f t="shared" si="34"/>
        <v>18998</v>
      </c>
    </row>
    <row r="448" spans="1:42" ht="26.25" customHeight="1" x14ac:dyDescent="0.3">
      <c r="A448" s="48" t="s">
        <v>102</v>
      </c>
      <c r="B448" s="9">
        <v>350</v>
      </c>
      <c r="C448" s="31"/>
      <c r="D448" s="51" t="s">
        <v>942</v>
      </c>
      <c r="E448" s="24">
        <v>45324</v>
      </c>
      <c r="F448" s="24">
        <v>45324</v>
      </c>
      <c r="G448" s="3"/>
      <c r="H448" s="4">
        <v>1105</v>
      </c>
      <c r="I448" s="26"/>
      <c r="J448" s="26"/>
      <c r="K448" s="26"/>
      <c r="L448" s="26">
        <v>30</v>
      </c>
      <c r="M448" s="26"/>
      <c r="N448" s="26"/>
      <c r="O448" s="26"/>
      <c r="P448" s="26"/>
      <c r="Q448" s="26"/>
      <c r="R448" s="26"/>
      <c r="S448" s="26"/>
      <c r="T448" s="26"/>
      <c r="U448" s="26"/>
      <c r="V448" s="26">
        <v>20</v>
      </c>
      <c r="W448" s="26"/>
      <c r="X448" s="26"/>
      <c r="Y448" s="26"/>
      <c r="Z448" s="26">
        <v>20</v>
      </c>
      <c r="AA448" s="26"/>
      <c r="AB448" s="26"/>
      <c r="AC448" s="26"/>
      <c r="AD448" s="26"/>
      <c r="AE448" s="26"/>
      <c r="AF448" s="26"/>
      <c r="AG448" s="26">
        <v>30</v>
      </c>
      <c r="AH448" s="26"/>
      <c r="AI448" s="26"/>
      <c r="AJ448" s="26"/>
      <c r="AK448" s="26"/>
      <c r="AL448" s="26"/>
      <c r="AM448" s="26"/>
      <c r="AN448" s="30">
        <f t="shared" si="38"/>
        <v>100</v>
      </c>
      <c r="AO448" s="31">
        <f t="shared" si="37"/>
        <v>-100</v>
      </c>
      <c r="AP448" s="32">
        <f t="shared" si="34"/>
        <v>-35000</v>
      </c>
    </row>
    <row r="449" spans="1:42" ht="26.25" customHeight="1" x14ac:dyDescent="0.3">
      <c r="A449" s="48" t="s">
        <v>653</v>
      </c>
      <c r="B449" s="9">
        <v>57.24</v>
      </c>
      <c r="C449" s="31">
        <v>20</v>
      </c>
      <c r="D449" s="51" t="s">
        <v>406</v>
      </c>
      <c r="E449" s="24">
        <v>45364</v>
      </c>
      <c r="F449" s="24">
        <v>45364</v>
      </c>
      <c r="G449" s="3">
        <v>50</v>
      </c>
      <c r="H449" s="4">
        <v>1004</v>
      </c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>
        <v>15</v>
      </c>
      <c r="AJ449" s="26"/>
      <c r="AK449" s="26"/>
      <c r="AL449" s="26"/>
      <c r="AM449" s="26"/>
      <c r="AN449" s="30">
        <f t="shared" si="38"/>
        <v>15</v>
      </c>
      <c r="AO449" s="31">
        <f t="shared" si="37"/>
        <v>55</v>
      </c>
      <c r="AP449" s="32">
        <f t="shared" si="34"/>
        <v>3148.2000000000003</v>
      </c>
    </row>
    <row r="450" spans="1:42" s="2" customFormat="1" ht="26.25" customHeight="1" x14ac:dyDescent="0.3">
      <c r="A450" s="48" t="s">
        <v>417</v>
      </c>
      <c r="B450" s="9"/>
      <c r="C450" s="31">
        <v>20</v>
      </c>
      <c r="D450" s="51"/>
      <c r="E450" s="24"/>
      <c r="F450" s="24"/>
      <c r="G450" s="3"/>
      <c r="H450" s="4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30">
        <f t="shared" si="38"/>
        <v>0</v>
      </c>
      <c r="AO450" s="31">
        <f t="shared" si="37"/>
        <v>20</v>
      </c>
      <c r="AP450" s="32">
        <f t="shared" si="34"/>
        <v>0</v>
      </c>
    </row>
    <row r="451" spans="1:42" s="2" customFormat="1" ht="26.25" customHeight="1" x14ac:dyDescent="0.3">
      <c r="A451" s="48" t="s">
        <v>103</v>
      </c>
      <c r="B451" s="9">
        <v>36</v>
      </c>
      <c r="C451" s="31">
        <v>1860</v>
      </c>
      <c r="D451" s="51" t="s">
        <v>745</v>
      </c>
      <c r="E451" s="24">
        <v>45309</v>
      </c>
      <c r="F451" s="24">
        <v>45309</v>
      </c>
      <c r="G451" s="3"/>
      <c r="H451" s="4">
        <v>9043</v>
      </c>
      <c r="I451" s="26"/>
      <c r="J451" s="26"/>
      <c r="K451" s="26"/>
      <c r="L451" s="26">
        <v>100</v>
      </c>
      <c r="M451" s="26"/>
      <c r="N451" s="26"/>
      <c r="O451" s="26">
        <v>100</v>
      </c>
      <c r="P451" s="26"/>
      <c r="Q451" s="26"/>
      <c r="R451" s="26"/>
      <c r="S451" s="26">
        <v>100</v>
      </c>
      <c r="T451" s="26"/>
      <c r="U451" s="26"/>
      <c r="V451" s="26">
        <v>100</v>
      </c>
      <c r="W451" s="26"/>
      <c r="X451" s="26"/>
      <c r="Y451" s="26"/>
      <c r="Z451" s="26">
        <v>100</v>
      </c>
      <c r="AA451" s="26"/>
      <c r="AB451" s="26"/>
      <c r="AC451" s="26">
        <v>100</v>
      </c>
      <c r="AD451" s="26"/>
      <c r="AE451" s="26"/>
      <c r="AF451" s="26"/>
      <c r="AG451" s="26">
        <v>100</v>
      </c>
      <c r="AH451" s="26"/>
      <c r="AI451" s="26"/>
      <c r="AJ451" s="26"/>
      <c r="AK451" s="26"/>
      <c r="AL451" s="26"/>
      <c r="AM451" s="26"/>
      <c r="AN451" s="30">
        <f t="shared" si="38"/>
        <v>700</v>
      </c>
      <c r="AO451" s="31">
        <f t="shared" si="37"/>
        <v>1160</v>
      </c>
      <c r="AP451" s="32">
        <f t="shared" si="34"/>
        <v>41760</v>
      </c>
    </row>
    <row r="452" spans="1:42" s="2" customFormat="1" ht="26.25" customHeight="1" x14ac:dyDescent="0.3">
      <c r="A452" s="48" t="s">
        <v>104</v>
      </c>
      <c r="B452" s="9">
        <v>7.8</v>
      </c>
      <c r="C452" s="31">
        <v>284</v>
      </c>
      <c r="D452" s="51" t="s">
        <v>650</v>
      </c>
      <c r="E452" s="24">
        <v>45364</v>
      </c>
      <c r="F452" s="24">
        <v>45364</v>
      </c>
      <c r="G452" s="3">
        <v>2000</v>
      </c>
      <c r="H452" s="4">
        <v>9042</v>
      </c>
      <c r="I452" s="26"/>
      <c r="J452" s="26"/>
      <c r="K452" s="26"/>
      <c r="L452" s="26">
        <v>100</v>
      </c>
      <c r="M452" s="26"/>
      <c r="N452" s="26"/>
      <c r="O452" s="26">
        <v>100</v>
      </c>
      <c r="P452" s="26"/>
      <c r="Q452" s="26"/>
      <c r="R452" s="26"/>
      <c r="S452" s="26">
        <v>100</v>
      </c>
      <c r="T452" s="26"/>
      <c r="U452" s="26"/>
      <c r="V452" s="26">
        <v>100</v>
      </c>
      <c r="W452" s="26"/>
      <c r="X452" s="26"/>
      <c r="Y452" s="26"/>
      <c r="Z452" s="26">
        <v>100</v>
      </c>
      <c r="AA452" s="26"/>
      <c r="AB452" s="26"/>
      <c r="AC452" s="26">
        <v>200</v>
      </c>
      <c r="AD452" s="26"/>
      <c r="AE452" s="26"/>
      <c r="AF452" s="26"/>
      <c r="AG452" s="26">
        <v>400</v>
      </c>
      <c r="AH452" s="26"/>
      <c r="AI452" s="26">
        <v>200</v>
      </c>
      <c r="AJ452" s="26"/>
      <c r="AK452" s="26"/>
      <c r="AL452" s="26"/>
      <c r="AM452" s="26"/>
      <c r="AN452" s="30">
        <f t="shared" si="38"/>
        <v>1300</v>
      </c>
      <c r="AO452" s="31">
        <f t="shared" si="37"/>
        <v>984</v>
      </c>
      <c r="AP452" s="32">
        <f t="shared" si="34"/>
        <v>7675.2</v>
      </c>
    </row>
    <row r="453" spans="1:42" s="2" customFormat="1" ht="26.25" customHeight="1" x14ac:dyDescent="0.3">
      <c r="A453" s="48" t="s">
        <v>105</v>
      </c>
      <c r="B453" s="9"/>
      <c r="C453" s="31"/>
      <c r="D453" s="51"/>
      <c r="E453" s="24"/>
      <c r="F453" s="24"/>
      <c r="G453" s="3"/>
      <c r="H453" s="4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30">
        <f t="shared" si="38"/>
        <v>0</v>
      </c>
      <c r="AO453" s="31">
        <f t="shared" si="37"/>
        <v>0</v>
      </c>
      <c r="AP453" s="32">
        <f t="shared" si="34"/>
        <v>0</v>
      </c>
    </row>
    <row r="454" spans="1:42" s="2" customFormat="1" ht="26.25" customHeight="1" x14ac:dyDescent="0.3">
      <c r="A454" s="48" t="s">
        <v>452</v>
      </c>
      <c r="B454" s="9"/>
      <c r="C454" s="31">
        <v>0</v>
      </c>
      <c r="D454" s="51"/>
      <c r="E454" s="24"/>
      <c r="F454" s="24"/>
      <c r="G454" s="3"/>
      <c r="H454" s="4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30">
        <f t="shared" si="38"/>
        <v>0</v>
      </c>
      <c r="AO454" s="31">
        <f t="shared" si="37"/>
        <v>0</v>
      </c>
      <c r="AP454" s="32">
        <f t="shared" si="34"/>
        <v>0</v>
      </c>
    </row>
    <row r="455" spans="1:42" s="2" customFormat="1" ht="26.25" customHeight="1" x14ac:dyDescent="0.3">
      <c r="A455" s="48" t="s">
        <v>703</v>
      </c>
      <c r="B455" s="9">
        <v>4450</v>
      </c>
      <c r="C455" s="31">
        <v>32</v>
      </c>
      <c r="D455" s="51" t="s">
        <v>868</v>
      </c>
      <c r="E455" s="24" t="s">
        <v>912</v>
      </c>
      <c r="F455" s="24" t="s">
        <v>912</v>
      </c>
      <c r="G455" s="3"/>
      <c r="H455" s="4">
        <v>47142502</v>
      </c>
      <c r="I455" s="26"/>
      <c r="J455" s="26"/>
      <c r="K455" s="26"/>
      <c r="L455" s="26">
        <v>1</v>
      </c>
      <c r="M455" s="26">
        <v>1</v>
      </c>
      <c r="N455" s="26"/>
      <c r="O455" s="26"/>
      <c r="P455" s="26">
        <v>3</v>
      </c>
      <c r="Q455" s="26"/>
      <c r="R455" s="26"/>
      <c r="S455" s="26"/>
      <c r="T455" s="26">
        <v>2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>
        <v>2</v>
      </c>
      <c r="AI455" s="26"/>
      <c r="AJ455" s="26"/>
      <c r="AK455" s="26"/>
      <c r="AL455" s="26"/>
      <c r="AM455" s="26"/>
      <c r="AN455" s="30">
        <f t="shared" si="38"/>
        <v>9</v>
      </c>
      <c r="AO455" s="31">
        <f t="shared" si="37"/>
        <v>23</v>
      </c>
      <c r="AP455" s="32">
        <f t="shared" si="34"/>
        <v>102350</v>
      </c>
    </row>
    <row r="456" spans="1:42" s="2" customFormat="1" ht="26.25" customHeight="1" x14ac:dyDescent="0.3">
      <c r="A456" s="48" t="s">
        <v>269</v>
      </c>
      <c r="B456" s="9">
        <v>2580</v>
      </c>
      <c r="C456" s="31">
        <v>165</v>
      </c>
      <c r="D456" s="51" t="s">
        <v>444</v>
      </c>
      <c r="E456" s="24" t="s">
        <v>935</v>
      </c>
      <c r="F456" s="24" t="s">
        <v>935</v>
      </c>
      <c r="G456" s="3"/>
      <c r="H456" s="4">
        <v>10222</v>
      </c>
      <c r="I456" s="26"/>
      <c r="J456" s="26"/>
      <c r="K456" s="26"/>
      <c r="L456" s="26">
        <v>40</v>
      </c>
      <c r="M456" s="26"/>
      <c r="N456" s="26"/>
      <c r="O456" s="26">
        <v>60</v>
      </c>
      <c r="P456" s="26"/>
      <c r="Q456" s="26"/>
      <c r="R456" s="26"/>
      <c r="S456" s="26">
        <v>50</v>
      </c>
      <c r="T456" s="26"/>
      <c r="U456" s="26"/>
      <c r="V456" s="26">
        <v>60</v>
      </c>
      <c r="W456" s="26"/>
      <c r="X456" s="26"/>
      <c r="Y456" s="26"/>
      <c r="Z456" s="26"/>
      <c r="AA456" s="26">
        <v>40</v>
      </c>
      <c r="AB456" s="26">
        <v>60</v>
      </c>
      <c r="AC456" s="26"/>
      <c r="AD456" s="26"/>
      <c r="AE456" s="26"/>
      <c r="AF456" s="26"/>
      <c r="AG456" s="26"/>
      <c r="AH456" s="26">
        <v>85</v>
      </c>
      <c r="AI456" s="26"/>
      <c r="AJ456" s="26"/>
      <c r="AK456" s="26"/>
      <c r="AL456" s="26"/>
      <c r="AM456" s="26"/>
      <c r="AN456" s="30">
        <f t="shared" si="38"/>
        <v>395</v>
      </c>
      <c r="AO456" s="31">
        <f t="shared" si="37"/>
        <v>-230</v>
      </c>
      <c r="AP456" s="32">
        <f t="shared" si="34"/>
        <v>-593400</v>
      </c>
    </row>
    <row r="457" spans="1:42" s="2" customFormat="1" ht="26.25" customHeight="1" x14ac:dyDescent="0.3">
      <c r="A457" s="48" t="s">
        <v>106</v>
      </c>
      <c r="B457" s="9">
        <v>159.99</v>
      </c>
      <c r="C457" s="31">
        <v>60</v>
      </c>
      <c r="D457" s="51" t="s">
        <v>406</v>
      </c>
      <c r="E457" s="24">
        <v>45211</v>
      </c>
      <c r="F457" s="24">
        <v>45211</v>
      </c>
      <c r="G457" s="3"/>
      <c r="H457" s="4">
        <v>9338</v>
      </c>
      <c r="I457" s="26"/>
      <c r="J457" s="26"/>
      <c r="K457" s="26"/>
      <c r="L457" s="26">
        <v>3</v>
      </c>
      <c r="M457" s="26"/>
      <c r="N457" s="26"/>
      <c r="O457" s="26"/>
      <c r="P457" s="26"/>
      <c r="Q457" s="26"/>
      <c r="R457" s="26"/>
      <c r="S457" s="26">
        <v>2</v>
      </c>
      <c r="T457" s="26"/>
      <c r="U457" s="26"/>
      <c r="V457" s="26">
        <v>2</v>
      </c>
      <c r="W457" s="26"/>
      <c r="X457" s="26"/>
      <c r="Y457" s="26"/>
      <c r="Z457" s="26">
        <v>2</v>
      </c>
      <c r="AA457" s="26"/>
      <c r="AB457" s="26"/>
      <c r="AC457" s="26">
        <v>2</v>
      </c>
      <c r="AD457" s="26"/>
      <c r="AE457" s="26"/>
      <c r="AF457" s="26"/>
      <c r="AG457" s="26">
        <v>5</v>
      </c>
      <c r="AH457" s="26"/>
      <c r="AI457" s="26"/>
      <c r="AJ457" s="26"/>
      <c r="AK457" s="26"/>
      <c r="AL457" s="26"/>
      <c r="AM457" s="26"/>
      <c r="AN457" s="30">
        <f t="shared" si="38"/>
        <v>16</v>
      </c>
      <c r="AO457" s="31">
        <f t="shared" si="37"/>
        <v>44</v>
      </c>
      <c r="AP457" s="32">
        <f t="shared" si="34"/>
        <v>7039.56</v>
      </c>
    </row>
    <row r="458" spans="1:42" s="2" customFormat="1" ht="26.25" customHeight="1" x14ac:dyDescent="0.3">
      <c r="A458" s="48" t="s">
        <v>701</v>
      </c>
      <c r="B458" s="9">
        <v>4.1500000000000004</v>
      </c>
      <c r="C458" s="31">
        <v>2500</v>
      </c>
      <c r="D458" s="51" t="s">
        <v>939</v>
      </c>
      <c r="E458" s="24">
        <v>45324</v>
      </c>
      <c r="F458" s="24">
        <v>45324</v>
      </c>
      <c r="G458" s="3"/>
      <c r="H458" s="4">
        <v>4102</v>
      </c>
      <c r="I458" s="26"/>
      <c r="J458" s="26"/>
      <c r="K458" s="26"/>
      <c r="L458" s="26">
        <v>200</v>
      </c>
      <c r="M458" s="26">
        <v>200</v>
      </c>
      <c r="N458" s="26"/>
      <c r="O458" s="26">
        <v>200</v>
      </c>
      <c r="P458" s="26">
        <v>200</v>
      </c>
      <c r="Q458" s="26"/>
      <c r="R458" s="26"/>
      <c r="S458" s="26">
        <v>400</v>
      </c>
      <c r="T458" s="26"/>
      <c r="U458" s="26"/>
      <c r="V458" s="26">
        <v>200</v>
      </c>
      <c r="W458" s="26">
        <v>200</v>
      </c>
      <c r="X458" s="26"/>
      <c r="Y458" s="26"/>
      <c r="Z458" s="26">
        <v>200</v>
      </c>
      <c r="AA458" s="26"/>
      <c r="AB458" s="26"/>
      <c r="AC458" s="26">
        <v>200</v>
      </c>
      <c r="AD458" s="26">
        <v>200</v>
      </c>
      <c r="AE458" s="26"/>
      <c r="AF458" s="26"/>
      <c r="AG458" s="26"/>
      <c r="AH458" s="26"/>
      <c r="AI458" s="26">
        <v>200</v>
      </c>
      <c r="AJ458" s="26"/>
      <c r="AK458" s="26"/>
      <c r="AL458" s="26"/>
      <c r="AM458" s="26"/>
      <c r="AN458" s="30">
        <f t="shared" si="38"/>
        <v>2400</v>
      </c>
      <c r="AO458" s="31">
        <f t="shared" si="37"/>
        <v>100</v>
      </c>
      <c r="AP458" s="32">
        <f t="shared" si="34"/>
        <v>415.00000000000006</v>
      </c>
    </row>
    <row r="459" spans="1:42" s="2" customFormat="1" ht="26.25" customHeight="1" x14ac:dyDescent="0.3">
      <c r="A459" s="48" t="s">
        <v>615</v>
      </c>
      <c r="B459" s="9">
        <v>390</v>
      </c>
      <c r="C459" s="31">
        <v>490</v>
      </c>
      <c r="D459" s="51" t="s">
        <v>406</v>
      </c>
      <c r="E459" s="24" t="s">
        <v>908</v>
      </c>
      <c r="F459" s="24" t="s">
        <v>908</v>
      </c>
      <c r="G459" s="3"/>
      <c r="H459" s="4">
        <v>10311</v>
      </c>
      <c r="I459" s="26">
        <v>50</v>
      </c>
      <c r="J459" s="26"/>
      <c r="K459" s="26"/>
      <c r="L459" s="26"/>
      <c r="M459" s="26"/>
      <c r="N459" s="26"/>
      <c r="O459" s="26"/>
      <c r="P459" s="26">
        <v>46</v>
      </c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>
        <v>100</v>
      </c>
      <c r="AB459" s="26"/>
      <c r="AC459" s="26"/>
      <c r="AD459" s="26">
        <v>100</v>
      </c>
      <c r="AE459" s="26"/>
      <c r="AF459" s="26"/>
      <c r="AG459" s="26"/>
      <c r="AH459" s="26"/>
      <c r="AI459" s="26"/>
      <c r="AJ459" s="26"/>
      <c r="AK459" s="26"/>
      <c r="AL459" s="26"/>
      <c r="AM459" s="26"/>
      <c r="AN459" s="30">
        <f t="shared" si="38"/>
        <v>296</v>
      </c>
      <c r="AO459" s="31">
        <f t="shared" si="37"/>
        <v>194</v>
      </c>
      <c r="AP459" s="32">
        <f t="shared" si="34"/>
        <v>75660</v>
      </c>
    </row>
    <row r="460" spans="1:42" s="2" customFormat="1" ht="26.25" customHeight="1" x14ac:dyDescent="0.3">
      <c r="A460" s="48" t="s">
        <v>677</v>
      </c>
      <c r="B460" s="9">
        <v>18500</v>
      </c>
      <c r="C460" s="31">
        <v>0</v>
      </c>
      <c r="D460" s="51" t="s">
        <v>678</v>
      </c>
      <c r="E460" s="24">
        <v>45105</v>
      </c>
      <c r="F460" s="24">
        <v>45105</v>
      </c>
      <c r="G460" s="3"/>
      <c r="H460" s="4" t="s">
        <v>679</v>
      </c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30">
        <f t="shared" si="38"/>
        <v>0</v>
      </c>
      <c r="AO460" s="31">
        <f t="shared" si="37"/>
        <v>0</v>
      </c>
      <c r="AP460" s="32">
        <f t="shared" si="34"/>
        <v>0</v>
      </c>
    </row>
    <row r="461" spans="1:42" s="2" customFormat="1" ht="24.75" customHeight="1" x14ac:dyDescent="0.3">
      <c r="A461" s="48" t="s">
        <v>419</v>
      </c>
      <c r="B461" s="9"/>
      <c r="C461" s="31">
        <v>20</v>
      </c>
      <c r="D461" s="51"/>
      <c r="E461" s="24"/>
      <c r="F461" s="24"/>
      <c r="G461" s="3"/>
      <c r="H461" s="4">
        <v>499</v>
      </c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30">
        <f t="shared" si="38"/>
        <v>0</v>
      </c>
      <c r="AO461" s="31">
        <f t="shared" si="37"/>
        <v>20</v>
      </c>
      <c r="AP461" s="32">
        <f t="shared" si="34"/>
        <v>0</v>
      </c>
    </row>
    <row r="462" spans="1:42" s="2" customFormat="1" ht="20.25" customHeight="1" x14ac:dyDescent="0.3">
      <c r="A462" s="48" t="s">
        <v>107</v>
      </c>
      <c r="B462" s="9">
        <v>80</v>
      </c>
      <c r="C462" s="31">
        <v>452</v>
      </c>
      <c r="D462" s="51"/>
      <c r="E462" s="24"/>
      <c r="F462" s="24"/>
      <c r="G462" s="3"/>
      <c r="H462" s="4">
        <v>744</v>
      </c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30">
        <f t="shared" si="38"/>
        <v>0</v>
      </c>
      <c r="AO462" s="31">
        <f t="shared" si="37"/>
        <v>452</v>
      </c>
      <c r="AP462" s="32">
        <f t="shared" si="34"/>
        <v>36160</v>
      </c>
    </row>
    <row r="463" spans="1:42" s="2" customFormat="1" ht="20.25" customHeight="1" x14ac:dyDescent="0.3">
      <c r="A463" s="48" t="s">
        <v>108</v>
      </c>
      <c r="B463" s="9">
        <v>39</v>
      </c>
      <c r="C463" s="31">
        <v>0</v>
      </c>
      <c r="D463" s="51" t="s">
        <v>643</v>
      </c>
      <c r="E463" s="24">
        <v>45014</v>
      </c>
      <c r="F463" s="24">
        <v>45014</v>
      </c>
      <c r="G463" s="3"/>
      <c r="H463" s="4">
        <v>11363</v>
      </c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30">
        <f t="shared" si="38"/>
        <v>0</v>
      </c>
      <c r="AO463" s="31">
        <f t="shared" si="37"/>
        <v>0</v>
      </c>
      <c r="AP463" s="32">
        <f t="shared" si="34"/>
        <v>0</v>
      </c>
    </row>
    <row r="464" spans="1:42" s="2" customFormat="1" ht="20.25" customHeight="1" x14ac:dyDescent="0.3">
      <c r="A464" s="19" t="s">
        <v>421</v>
      </c>
      <c r="B464" s="9">
        <v>1230</v>
      </c>
      <c r="C464" s="31">
        <v>0</v>
      </c>
      <c r="D464" s="51" t="s">
        <v>642</v>
      </c>
      <c r="E464" s="24" t="s">
        <v>961</v>
      </c>
      <c r="F464" s="24" t="s">
        <v>961</v>
      </c>
      <c r="G464" s="3"/>
      <c r="H464" s="4">
        <v>11364</v>
      </c>
      <c r="I464" s="26"/>
      <c r="J464" s="26"/>
      <c r="K464" s="26"/>
      <c r="L464" s="26">
        <v>20</v>
      </c>
      <c r="M464" s="26"/>
      <c r="N464" s="26"/>
      <c r="O464" s="26">
        <v>20</v>
      </c>
      <c r="P464" s="26"/>
      <c r="Q464" s="26"/>
      <c r="R464" s="26"/>
      <c r="S464" s="26"/>
      <c r="T464" s="26"/>
      <c r="U464" s="26"/>
      <c r="V464" s="26">
        <v>20</v>
      </c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30">
        <f t="shared" si="38"/>
        <v>60</v>
      </c>
      <c r="AO464" s="31">
        <f t="shared" si="37"/>
        <v>-60</v>
      </c>
      <c r="AP464" s="32">
        <f t="shared" si="34"/>
        <v>-73800</v>
      </c>
    </row>
    <row r="465" spans="1:42" s="2" customFormat="1" ht="20.25" customHeight="1" x14ac:dyDescent="0.3">
      <c r="A465" s="48" t="s">
        <v>109</v>
      </c>
      <c r="B465" s="9">
        <v>32.94</v>
      </c>
      <c r="C465" s="31">
        <v>1139</v>
      </c>
      <c r="D465" s="51" t="s">
        <v>406</v>
      </c>
      <c r="E465" s="24">
        <v>45364</v>
      </c>
      <c r="F465" s="24">
        <v>45364</v>
      </c>
      <c r="G465" s="3">
        <v>100</v>
      </c>
      <c r="H465" s="4">
        <v>9390</v>
      </c>
      <c r="I465" s="26"/>
      <c r="J465" s="26"/>
      <c r="K465" s="26"/>
      <c r="L465" s="26">
        <v>10</v>
      </c>
      <c r="M465" s="26"/>
      <c r="N465" s="26"/>
      <c r="O465" s="26"/>
      <c r="P465" s="26"/>
      <c r="Q465" s="26"/>
      <c r="R465" s="26"/>
      <c r="S465" s="26"/>
      <c r="T465" s="26"/>
      <c r="U465" s="26"/>
      <c r="V465" s="26">
        <v>15</v>
      </c>
      <c r="W465" s="26"/>
      <c r="X465" s="26"/>
      <c r="Y465" s="26"/>
      <c r="Z465" s="26"/>
      <c r="AA465" s="26"/>
      <c r="AB465" s="26"/>
      <c r="AC465" s="26">
        <v>20</v>
      </c>
      <c r="AD465" s="26"/>
      <c r="AE465" s="26"/>
      <c r="AF465" s="26"/>
      <c r="AG465" s="26">
        <v>30</v>
      </c>
      <c r="AH465" s="26"/>
      <c r="AI465" s="26"/>
      <c r="AJ465" s="26"/>
      <c r="AK465" s="26"/>
      <c r="AL465" s="26"/>
      <c r="AM465" s="26"/>
      <c r="AN465" s="30">
        <f t="shared" si="38"/>
        <v>75</v>
      </c>
      <c r="AO465" s="31">
        <f t="shared" si="37"/>
        <v>1164</v>
      </c>
      <c r="AP465" s="32">
        <f t="shared" si="34"/>
        <v>38342.159999999996</v>
      </c>
    </row>
    <row r="466" spans="1:42" s="2" customFormat="1" ht="20.25" customHeight="1" x14ac:dyDescent="0.3">
      <c r="A466" s="48" t="s">
        <v>110</v>
      </c>
      <c r="B466" s="9">
        <v>102</v>
      </c>
      <c r="C466" s="31"/>
      <c r="D466" s="51" t="s">
        <v>944</v>
      </c>
      <c r="E466" s="24">
        <v>45364</v>
      </c>
      <c r="F466" s="24">
        <v>45364</v>
      </c>
      <c r="G466" s="3">
        <v>20</v>
      </c>
      <c r="H466" s="4">
        <v>1020</v>
      </c>
      <c r="I466" s="26"/>
      <c r="J466" s="26"/>
      <c r="K466" s="26"/>
      <c r="L466" s="26"/>
      <c r="M466" s="26"/>
      <c r="N466" s="26"/>
      <c r="O466" s="26">
        <v>10</v>
      </c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>
        <v>10</v>
      </c>
      <c r="AA466" s="26"/>
      <c r="AB466" s="26"/>
      <c r="AC466" s="26">
        <v>15</v>
      </c>
      <c r="AD466" s="26"/>
      <c r="AE466" s="26"/>
      <c r="AF466" s="26"/>
      <c r="AG466" s="26">
        <v>10</v>
      </c>
      <c r="AH466" s="26"/>
      <c r="AI466" s="26"/>
      <c r="AJ466" s="26"/>
      <c r="AK466" s="26"/>
      <c r="AL466" s="26"/>
      <c r="AM466" s="26"/>
      <c r="AN466" s="30">
        <f t="shared" si="38"/>
        <v>45</v>
      </c>
      <c r="AO466" s="31"/>
      <c r="AP466" s="32">
        <f t="shared" si="34"/>
        <v>0</v>
      </c>
    </row>
    <row r="467" spans="1:42" s="2" customFormat="1" ht="23.25" customHeight="1" x14ac:dyDescent="0.3">
      <c r="A467" s="48" t="s">
        <v>111</v>
      </c>
      <c r="B467" s="9">
        <v>102</v>
      </c>
      <c r="C467" s="31">
        <v>1850</v>
      </c>
      <c r="D467" s="51" t="s">
        <v>660</v>
      </c>
      <c r="E467" s="24">
        <v>45364</v>
      </c>
      <c r="F467" s="24">
        <v>45364</v>
      </c>
      <c r="G467" s="3">
        <v>100</v>
      </c>
      <c r="H467" s="4">
        <v>3030</v>
      </c>
      <c r="I467" s="26"/>
      <c r="J467" s="26"/>
      <c r="K467" s="26"/>
      <c r="L467" s="26"/>
      <c r="M467" s="26"/>
      <c r="N467" s="26"/>
      <c r="O467" s="26">
        <v>15</v>
      </c>
      <c r="P467" s="26"/>
      <c r="Q467" s="26"/>
      <c r="R467" s="26"/>
      <c r="S467" s="26">
        <v>7</v>
      </c>
      <c r="T467" s="26"/>
      <c r="U467" s="26"/>
      <c r="V467" s="26">
        <v>10</v>
      </c>
      <c r="W467" s="26"/>
      <c r="X467" s="26"/>
      <c r="Y467" s="26"/>
      <c r="Z467" s="26">
        <v>15</v>
      </c>
      <c r="AA467" s="26"/>
      <c r="AB467" s="26"/>
      <c r="AC467" s="26">
        <v>15</v>
      </c>
      <c r="AD467" s="26"/>
      <c r="AE467" s="26"/>
      <c r="AF467" s="26"/>
      <c r="AG467" s="26">
        <v>15</v>
      </c>
      <c r="AH467" s="26"/>
      <c r="AI467" s="26"/>
      <c r="AJ467" s="26"/>
      <c r="AK467" s="26"/>
      <c r="AL467" s="26"/>
      <c r="AM467" s="26"/>
      <c r="AN467" s="30">
        <f t="shared" si="38"/>
        <v>77</v>
      </c>
      <c r="AO467" s="31">
        <f>C467+G467-AN467</f>
        <v>1873</v>
      </c>
      <c r="AP467" s="32">
        <f t="shared" si="34"/>
        <v>191046</v>
      </c>
    </row>
    <row r="468" spans="1:42" s="2" customFormat="1" ht="20.25" customHeight="1" x14ac:dyDescent="0.3">
      <c r="A468" s="48" t="s">
        <v>756</v>
      </c>
      <c r="B468" s="9">
        <v>278</v>
      </c>
      <c r="C468" s="31">
        <v>3</v>
      </c>
      <c r="D468" s="51" t="s">
        <v>814</v>
      </c>
      <c r="E468" s="24">
        <v>45077</v>
      </c>
      <c r="F468" s="24">
        <v>45077</v>
      </c>
      <c r="G468" s="3"/>
      <c r="H468" s="4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30">
        <f t="shared" si="38"/>
        <v>0</v>
      </c>
      <c r="AO468" s="31">
        <f>C468+G468-AN468</f>
        <v>3</v>
      </c>
      <c r="AP468" s="32">
        <f t="shared" si="34"/>
        <v>834</v>
      </c>
    </row>
    <row r="469" spans="1:42" s="2" customFormat="1" ht="26.25" customHeight="1" x14ac:dyDescent="0.3">
      <c r="A469" s="48" t="s">
        <v>757</v>
      </c>
      <c r="B469" s="9">
        <v>278</v>
      </c>
      <c r="C469" s="31">
        <v>3</v>
      </c>
      <c r="D469" s="51" t="s">
        <v>814</v>
      </c>
      <c r="E469" s="24">
        <v>45077</v>
      </c>
      <c r="F469" s="24">
        <v>45077</v>
      </c>
      <c r="G469" s="3"/>
      <c r="H469" s="4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30">
        <f t="shared" si="38"/>
        <v>0</v>
      </c>
      <c r="AO469" s="31">
        <f>C469+G469-AN469</f>
        <v>3</v>
      </c>
      <c r="AP469" s="32">
        <f t="shared" si="34"/>
        <v>834</v>
      </c>
    </row>
    <row r="470" spans="1:42" s="2" customFormat="1" ht="26.25" customHeight="1" x14ac:dyDescent="0.3">
      <c r="A470" s="48" t="s">
        <v>610</v>
      </c>
      <c r="B470" s="9"/>
      <c r="C470" s="31">
        <v>13</v>
      </c>
      <c r="D470" s="51" t="s">
        <v>611</v>
      </c>
      <c r="E470" s="24">
        <v>44973</v>
      </c>
      <c r="F470" s="24">
        <v>44973</v>
      </c>
      <c r="G470" s="3"/>
      <c r="H470" s="4">
        <v>51101549</v>
      </c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30">
        <f t="shared" si="38"/>
        <v>0</v>
      </c>
      <c r="AO470" s="31">
        <f>C470+G470-AN470</f>
        <v>13</v>
      </c>
      <c r="AP470" s="32">
        <f t="shared" si="34"/>
        <v>0</v>
      </c>
    </row>
    <row r="471" spans="1:42" s="2" customFormat="1" ht="26.25" customHeight="1" x14ac:dyDescent="0.3">
      <c r="A471" s="48" t="s">
        <v>464</v>
      </c>
      <c r="B471" s="9">
        <v>0.9</v>
      </c>
      <c r="C471" s="31">
        <v>100</v>
      </c>
      <c r="D471" s="51" t="s">
        <v>406</v>
      </c>
      <c r="E471" s="24">
        <v>45364</v>
      </c>
      <c r="F471" s="24">
        <v>45364</v>
      </c>
      <c r="G471" s="3">
        <v>100</v>
      </c>
      <c r="H471" s="4">
        <v>1437</v>
      </c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>
        <v>100</v>
      </c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30">
        <f t="shared" si="38"/>
        <v>100</v>
      </c>
      <c r="AO471" s="31">
        <v>100</v>
      </c>
      <c r="AP471" s="32">
        <f t="shared" si="34"/>
        <v>90</v>
      </c>
    </row>
    <row r="472" spans="1:42" s="2" customFormat="1" ht="26.25" customHeight="1" x14ac:dyDescent="0.3">
      <c r="A472" s="48" t="s">
        <v>112</v>
      </c>
      <c r="B472" s="9">
        <v>1.1000000000000001</v>
      </c>
      <c r="C472" s="31">
        <v>200</v>
      </c>
      <c r="D472" s="51" t="s">
        <v>406</v>
      </c>
      <c r="E472" s="24">
        <v>45309</v>
      </c>
      <c r="F472" s="24">
        <v>45309</v>
      </c>
      <c r="G472" s="3"/>
      <c r="H472" s="4">
        <v>1438</v>
      </c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>
        <v>100</v>
      </c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30">
        <f t="shared" si="38"/>
        <v>100</v>
      </c>
      <c r="AO472" s="31">
        <f t="shared" ref="AO472:AO489" si="39">C472+G472-AN472</f>
        <v>100</v>
      </c>
      <c r="AP472" s="32">
        <f t="shared" si="34"/>
        <v>110.00000000000001</v>
      </c>
    </row>
    <row r="473" spans="1:42" s="2" customFormat="1" ht="26.25" customHeight="1" x14ac:dyDescent="0.3">
      <c r="A473" s="48" t="s">
        <v>270</v>
      </c>
      <c r="B473" s="9">
        <v>25.31</v>
      </c>
      <c r="C473" s="31">
        <v>242</v>
      </c>
      <c r="D473" s="51" t="s">
        <v>503</v>
      </c>
      <c r="E473" s="24">
        <v>45335</v>
      </c>
      <c r="F473" s="24">
        <v>45335</v>
      </c>
      <c r="G473" s="3">
        <v>50</v>
      </c>
      <c r="H473" s="4">
        <v>2039</v>
      </c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>
        <v>15</v>
      </c>
      <c r="T473" s="26"/>
      <c r="U473" s="26"/>
      <c r="V473" s="26"/>
      <c r="W473" s="26">
        <v>15</v>
      </c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30">
        <f t="shared" si="38"/>
        <v>30</v>
      </c>
      <c r="AO473" s="31">
        <f t="shared" si="39"/>
        <v>262</v>
      </c>
      <c r="AP473" s="32">
        <f t="shared" si="34"/>
        <v>6631.2199999999993</v>
      </c>
    </row>
    <row r="474" spans="1:42" s="2" customFormat="1" ht="26.25" customHeight="1" x14ac:dyDescent="0.3">
      <c r="A474" s="48" t="s">
        <v>113</v>
      </c>
      <c r="B474" s="9"/>
      <c r="C474" s="31">
        <v>2898</v>
      </c>
      <c r="D474" s="51"/>
      <c r="E474" s="24"/>
      <c r="F474" s="24"/>
      <c r="G474" s="3"/>
      <c r="H474" s="4">
        <v>775</v>
      </c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30">
        <f t="shared" si="38"/>
        <v>0</v>
      </c>
      <c r="AO474" s="31">
        <f t="shared" si="39"/>
        <v>2898</v>
      </c>
      <c r="AP474" s="32">
        <f t="shared" si="34"/>
        <v>0</v>
      </c>
    </row>
    <row r="475" spans="1:42" s="2" customFormat="1" ht="26.25" customHeight="1" x14ac:dyDescent="0.3">
      <c r="A475" s="48" t="s">
        <v>114</v>
      </c>
      <c r="B475" s="9">
        <v>23.11</v>
      </c>
      <c r="C475" s="31">
        <v>100</v>
      </c>
      <c r="D475" s="51" t="s">
        <v>430</v>
      </c>
      <c r="E475" s="24">
        <v>44713</v>
      </c>
      <c r="F475" s="24">
        <v>44713</v>
      </c>
      <c r="G475" s="3"/>
      <c r="H475" s="4">
        <v>771</v>
      </c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30">
        <f t="shared" si="38"/>
        <v>0</v>
      </c>
      <c r="AO475" s="31">
        <f t="shared" si="39"/>
        <v>100</v>
      </c>
      <c r="AP475" s="32">
        <f t="shared" ref="AP475:AP486" si="40">B475*AO475</f>
        <v>2311</v>
      </c>
    </row>
    <row r="476" spans="1:42" s="2" customFormat="1" ht="26.25" customHeight="1" x14ac:dyDescent="0.3">
      <c r="A476" s="48" t="s">
        <v>115</v>
      </c>
      <c r="B476" s="9">
        <v>2.02</v>
      </c>
      <c r="C476" s="31">
        <v>1100</v>
      </c>
      <c r="D476" s="51" t="s">
        <v>406</v>
      </c>
      <c r="E476" s="24">
        <v>45335</v>
      </c>
      <c r="F476" s="24">
        <v>45335</v>
      </c>
      <c r="G476" s="3"/>
      <c r="H476" s="4">
        <v>9772</v>
      </c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30">
        <v>200</v>
      </c>
      <c r="AO476" s="31">
        <f t="shared" si="39"/>
        <v>900</v>
      </c>
      <c r="AP476" s="32">
        <f t="shared" si="40"/>
        <v>1818</v>
      </c>
    </row>
    <row r="477" spans="1:42" s="2" customFormat="1" ht="26.25" customHeight="1" x14ac:dyDescent="0.3">
      <c r="A477" s="48" t="s">
        <v>116</v>
      </c>
      <c r="B477" s="9">
        <v>1.39</v>
      </c>
      <c r="C477" s="31">
        <v>3950</v>
      </c>
      <c r="D477" s="51" t="s">
        <v>406</v>
      </c>
      <c r="E477" s="24">
        <v>45335</v>
      </c>
      <c r="F477" s="24">
        <v>45335</v>
      </c>
      <c r="G477" s="3">
        <v>400</v>
      </c>
      <c r="H477" s="4">
        <v>9392</v>
      </c>
      <c r="I477" s="26"/>
      <c r="J477" s="26"/>
      <c r="K477" s="26"/>
      <c r="L477" s="26">
        <v>100</v>
      </c>
      <c r="M477" s="26"/>
      <c r="N477" s="26"/>
      <c r="O477" s="26"/>
      <c r="P477" s="26"/>
      <c r="Q477" s="26"/>
      <c r="R477" s="26"/>
      <c r="S477" s="26">
        <v>100</v>
      </c>
      <c r="T477" s="26"/>
      <c r="U477" s="26"/>
      <c r="V477" s="26">
        <v>100</v>
      </c>
      <c r="W477" s="26"/>
      <c r="X477" s="26"/>
      <c r="Y477" s="26"/>
      <c r="Z477" s="26">
        <v>200</v>
      </c>
      <c r="AA477" s="26"/>
      <c r="AB477" s="26"/>
      <c r="AC477" s="26">
        <v>200</v>
      </c>
      <c r="AD477" s="26"/>
      <c r="AE477" s="26"/>
      <c r="AF477" s="26"/>
      <c r="AG477" s="26">
        <v>200</v>
      </c>
      <c r="AH477" s="26"/>
      <c r="AI477" s="26"/>
      <c r="AJ477" s="26"/>
      <c r="AK477" s="26"/>
      <c r="AL477" s="26"/>
      <c r="AM477" s="26"/>
      <c r="AN477" s="30">
        <f t="shared" ref="AN477:AN508" si="41">I477+J477+K477+L477+M477+N477+O477+P477+Q477+R477+S477+T477+U477+V477+W477+X477+Y477+Z477+AA477+AB477+AC477+AD477+AE477+AF477+AG477+AH477+AI477+AJ477+AK477+AL477+AM477</f>
        <v>900</v>
      </c>
      <c r="AO477" s="31">
        <f t="shared" si="39"/>
        <v>3450</v>
      </c>
      <c r="AP477" s="32">
        <f t="shared" si="40"/>
        <v>4795.5</v>
      </c>
    </row>
    <row r="478" spans="1:42" s="2" customFormat="1" ht="26.25" customHeight="1" x14ac:dyDescent="0.3">
      <c r="A478" s="48" t="s">
        <v>755</v>
      </c>
      <c r="B478" s="9">
        <v>321</v>
      </c>
      <c r="C478" s="31">
        <v>3</v>
      </c>
      <c r="D478" s="51" t="s">
        <v>814</v>
      </c>
      <c r="E478" s="24">
        <v>45077</v>
      </c>
      <c r="F478" s="24">
        <v>45077</v>
      </c>
      <c r="G478" s="3"/>
      <c r="H478" s="4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30">
        <f t="shared" si="41"/>
        <v>0</v>
      </c>
      <c r="AO478" s="31">
        <f t="shared" si="39"/>
        <v>3</v>
      </c>
      <c r="AP478" s="32">
        <f t="shared" si="40"/>
        <v>963</v>
      </c>
    </row>
    <row r="479" spans="1:42" s="2" customFormat="1" ht="26.25" customHeight="1" x14ac:dyDescent="0.3">
      <c r="A479" s="48" t="s">
        <v>271</v>
      </c>
      <c r="B479" s="9"/>
      <c r="C479" s="31">
        <v>0</v>
      </c>
      <c r="D479" s="51"/>
      <c r="E479" s="24"/>
      <c r="F479" s="24"/>
      <c r="G479" s="3"/>
      <c r="H479" s="4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30">
        <f t="shared" si="41"/>
        <v>0</v>
      </c>
      <c r="AO479" s="31">
        <f t="shared" si="39"/>
        <v>0</v>
      </c>
      <c r="AP479" s="32">
        <f t="shared" si="40"/>
        <v>0</v>
      </c>
    </row>
    <row r="480" spans="1:42" s="2" customFormat="1" ht="26.25" customHeight="1" x14ac:dyDescent="0.3">
      <c r="A480" s="48" t="s">
        <v>398</v>
      </c>
      <c r="B480" s="9"/>
      <c r="C480" s="31">
        <v>0</v>
      </c>
      <c r="D480" s="51"/>
      <c r="E480" s="24"/>
      <c r="F480" s="24"/>
      <c r="G480" s="3"/>
      <c r="H480" s="4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30">
        <f t="shared" si="41"/>
        <v>0</v>
      </c>
      <c r="AO480" s="31">
        <f t="shared" si="39"/>
        <v>0</v>
      </c>
      <c r="AP480" s="32">
        <f t="shared" si="40"/>
        <v>0</v>
      </c>
    </row>
    <row r="481" spans="1:42" s="2" customFormat="1" ht="26.25" customHeight="1" x14ac:dyDescent="0.3">
      <c r="A481" s="48" t="s">
        <v>272</v>
      </c>
      <c r="B481" s="9"/>
      <c r="C481" s="31">
        <v>0</v>
      </c>
      <c r="D481" s="51"/>
      <c r="E481" s="24"/>
      <c r="F481" s="24"/>
      <c r="G481" s="3"/>
      <c r="H481" s="4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30">
        <f t="shared" si="41"/>
        <v>0</v>
      </c>
      <c r="AO481" s="31">
        <f t="shared" si="39"/>
        <v>0</v>
      </c>
      <c r="AP481" s="32">
        <f t="shared" si="40"/>
        <v>0</v>
      </c>
    </row>
    <row r="482" spans="1:42" s="2" customFormat="1" ht="26.25" customHeight="1" x14ac:dyDescent="0.3">
      <c r="A482" s="48" t="s">
        <v>397</v>
      </c>
      <c r="B482" s="9"/>
      <c r="C482" s="31">
        <v>0</v>
      </c>
      <c r="D482" s="51"/>
      <c r="E482" s="24"/>
      <c r="F482" s="24"/>
      <c r="G482" s="3"/>
      <c r="H482" s="4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30">
        <f t="shared" si="41"/>
        <v>0</v>
      </c>
      <c r="AO482" s="31">
        <f t="shared" si="39"/>
        <v>0</v>
      </c>
      <c r="AP482" s="32">
        <f t="shared" si="40"/>
        <v>0</v>
      </c>
    </row>
    <row r="483" spans="1:42" s="2" customFormat="1" ht="26.25" customHeight="1" x14ac:dyDescent="0.3">
      <c r="A483" s="48" t="s">
        <v>273</v>
      </c>
      <c r="B483" s="9"/>
      <c r="C483" s="31">
        <v>0</v>
      </c>
      <c r="D483" s="51"/>
      <c r="E483" s="24"/>
      <c r="F483" s="24"/>
      <c r="G483" s="3"/>
      <c r="H483" s="4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30">
        <f t="shared" si="41"/>
        <v>0</v>
      </c>
      <c r="AO483" s="31">
        <f t="shared" si="39"/>
        <v>0</v>
      </c>
      <c r="AP483" s="32">
        <f t="shared" si="40"/>
        <v>0</v>
      </c>
    </row>
    <row r="484" spans="1:42" s="2" customFormat="1" ht="26.25" customHeight="1" x14ac:dyDescent="0.3">
      <c r="A484" s="48" t="s">
        <v>274</v>
      </c>
      <c r="B484" s="9">
        <v>8.5399999999999991</v>
      </c>
      <c r="C484" s="31">
        <v>4500</v>
      </c>
      <c r="D484" s="51" t="s">
        <v>545</v>
      </c>
      <c r="E484" s="24">
        <v>45335</v>
      </c>
      <c r="F484" s="24">
        <v>45335</v>
      </c>
      <c r="G484" s="3">
        <v>500</v>
      </c>
      <c r="H484" s="4">
        <v>2063</v>
      </c>
      <c r="I484" s="26">
        <v>100</v>
      </c>
      <c r="J484" s="26"/>
      <c r="K484" s="26"/>
      <c r="L484" s="26"/>
      <c r="M484" s="26"/>
      <c r="N484" s="26"/>
      <c r="O484" s="26"/>
      <c r="P484" s="26">
        <v>100</v>
      </c>
      <c r="Q484" s="26"/>
      <c r="R484" s="26"/>
      <c r="S484" s="26">
        <v>100</v>
      </c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>
        <v>100</v>
      </c>
      <c r="AE484" s="26"/>
      <c r="AF484" s="26"/>
      <c r="AG484" s="26"/>
      <c r="AH484" s="26"/>
      <c r="AI484" s="26">
        <v>100</v>
      </c>
      <c r="AJ484" s="26"/>
      <c r="AK484" s="26"/>
      <c r="AL484" s="26"/>
      <c r="AM484" s="26"/>
      <c r="AN484" s="30">
        <f t="shared" si="41"/>
        <v>500</v>
      </c>
      <c r="AO484" s="31">
        <f t="shared" si="39"/>
        <v>4500</v>
      </c>
      <c r="AP484" s="32">
        <f t="shared" si="40"/>
        <v>38429.999999999993</v>
      </c>
    </row>
    <row r="485" spans="1:42" s="2" customFormat="1" ht="26.25" customHeight="1" x14ac:dyDescent="0.3">
      <c r="A485" s="48" t="s">
        <v>275</v>
      </c>
      <c r="B485" s="9">
        <v>4.32</v>
      </c>
      <c r="C485" s="31">
        <v>1400</v>
      </c>
      <c r="D485" s="51" t="s">
        <v>545</v>
      </c>
      <c r="E485" s="24">
        <v>45364</v>
      </c>
      <c r="F485" s="24">
        <v>45364</v>
      </c>
      <c r="G485" s="3"/>
      <c r="H485" s="4">
        <v>2064</v>
      </c>
      <c r="I485" s="26"/>
      <c r="J485" s="26"/>
      <c r="K485" s="26"/>
      <c r="L485" s="26"/>
      <c r="M485" s="26"/>
      <c r="N485" s="26"/>
      <c r="O485" s="26"/>
      <c r="P485" s="26">
        <v>100</v>
      </c>
      <c r="Q485" s="26"/>
      <c r="R485" s="26"/>
      <c r="S485" s="26">
        <v>100</v>
      </c>
      <c r="T485" s="26"/>
      <c r="U485" s="26"/>
      <c r="V485" s="26"/>
      <c r="W485" s="26">
        <v>100</v>
      </c>
      <c r="X485" s="26"/>
      <c r="Y485" s="26"/>
      <c r="Z485" s="26"/>
      <c r="AA485" s="26"/>
      <c r="AB485" s="26"/>
      <c r="AC485" s="26"/>
      <c r="AD485" s="26">
        <v>200</v>
      </c>
      <c r="AE485" s="26"/>
      <c r="AF485" s="26"/>
      <c r="AG485" s="26"/>
      <c r="AH485" s="26"/>
      <c r="AI485" s="26">
        <v>100</v>
      </c>
      <c r="AJ485" s="26"/>
      <c r="AK485" s="26"/>
      <c r="AL485" s="26"/>
      <c r="AM485" s="26"/>
      <c r="AN485" s="30">
        <f t="shared" si="41"/>
        <v>600</v>
      </c>
      <c r="AO485" s="31">
        <f t="shared" si="39"/>
        <v>800</v>
      </c>
      <c r="AP485" s="32">
        <f t="shared" si="40"/>
        <v>3456</v>
      </c>
    </row>
    <row r="486" spans="1:42" s="2" customFormat="1" ht="26.25" customHeight="1" x14ac:dyDescent="0.3">
      <c r="A486" s="48" t="s">
        <v>276</v>
      </c>
      <c r="B486" s="9">
        <v>2.29</v>
      </c>
      <c r="C486" s="31">
        <v>9835</v>
      </c>
      <c r="D486" s="51" t="s">
        <v>545</v>
      </c>
      <c r="E486" s="24">
        <v>45364</v>
      </c>
      <c r="F486" s="24">
        <v>45364</v>
      </c>
      <c r="G486" s="3">
        <v>500</v>
      </c>
      <c r="H486" s="4">
        <v>2065</v>
      </c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>
        <v>100</v>
      </c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>
        <v>100</v>
      </c>
      <c r="AE486" s="26"/>
      <c r="AF486" s="26"/>
      <c r="AG486" s="26"/>
      <c r="AH486" s="26">
        <v>25</v>
      </c>
      <c r="AI486" s="26">
        <v>100</v>
      </c>
      <c r="AJ486" s="26"/>
      <c r="AK486" s="26"/>
      <c r="AL486" s="26"/>
      <c r="AM486" s="26"/>
      <c r="AN486" s="30">
        <f t="shared" si="41"/>
        <v>325</v>
      </c>
      <c r="AO486" s="31">
        <f t="shared" si="39"/>
        <v>10010</v>
      </c>
      <c r="AP486" s="32">
        <f t="shared" si="40"/>
        <v>22922.9</v>
      </c>
    </row>
    <row r="487" spans="1:42" s="2" customFormat="1" ht="26.25" customHeight="1" x14ac:dyDescent="0.3">
      <c r="A487" s="48" t="s">
        <v>831</v>
      </c>
      <c r="B487" s="9">
        <v>13450</v>
      </c>
      <c r="C487" s="31">
        <v>2</v>
      </c>
      <c r="D487" s="51" t="s">
        <v>620</v>
      </c>
      <c r="E487" s="24">
        <v>45089</v>
      </c>
      <c r="F487" s="24">
        <v>45089</v>
      </c>
      <c r="G487" s="3"/>
      <c r="H487" s="4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30">
        <f t="shared" si="41"/>
        <v>0</v>
      </c>
      <c r="AO487" s="31">
        <f t="shared" si="39"/>
        <v>2</v>
      </c>
      <c r="AP487" s="32">
        <v>26900</v>
      </c>
    </row>
    <row r="488" spans="1:42" s="2" customFormat="1" ht="26.25" customHeight="1" x14ac:dyDescent="0.3">
      <c r="A488" s="48" t="s">
        <v>287</v>
      </c>
      <c r="B488" s="9">
        <v>47.04</v>
      </c>
      <c r="C488" s="31">
        <v>2105</v>
      </c>
      <c r="D488" s="51" t="s">
        <v>541</v>
      </c>
      <c r="E488" s="24">
        <v>45364</v>
      </c>
      <c r="F488" s="24">
        <v>45364</v>
      </c>
      <c r="G488" s="3">
        <v>100</v>
      </c>
      <c r="H488" s="4">
        <v>9353</v>
      </c>
      <c r="I488" s="26">
        <v>50</v>
      </c>
      <c r="J488" s="26"/>
      <c r="K488" s="26"/>
      <c r="L488" s="26"/>
      <c r="M488" s="26">
        <v>25</v>
      </c>
      <c r="N488" s="26"/>
      <c r="O488" s="26"/>
      <c r="P488" s="26">
        <v>25</v>
      </c>
      <c r="Q488" s="26"/>
      <c r="R488" s="26"/>
      <c r="S488" s="26">
        <v>70</v>
      </c>
      <c r="T488" s="26"/>
      <c r="U488" s="26"/>
      <c r="V488" s="26"/>
      <c r="W488" s="26"/>
      <c r="X488" s="26"/>
      <c r="Y488" s="26"/>
      <c r="Z488" s="26">
        <v>300</v>
      </c>
      <c r="AA488" s="26">
        <v>75</v>
      </c>
      <c r="AB488" s="26"/>
      <c r="AC488" s="26"/>
      <c r="AD488" s="26">
        <v>50</v>
      </c>
      <c r="AE488" s="26"/>
      <c r="AF488" s="26"/>
      <c r="AG488" s="26">
        <v>200</v>
      </c>
      <c r="AH488" s="26"/>
      <c r="AI488" s="26"/>
      <c r="AJ488" s="26"/>
      <c r="AK488" s="26"/>
      <c r="AL488" s="26"/>
      <c r="AM488" s="26"/>
      <c r="AN488" s="30">
        <f t="shared" si="41"/>
        <v>795</v>
      </c>
      <c r="AO488" s="31">
        <f t="shared" si="39"/>
        <v>1410</v>
      </c>
      <c r="AP488" s="32">
        <f t="shared" ref="AP488:AP519" si="42">B488*AO488</f>
        <v>66326.399999999994</v>
      </c>
    </row>
    <row r="489" spans="1:42" s="2" customFormat="1" ht="20.25" customHeight="1" x14ac:dyDescent="0.3">
      <c r="A489" s="48" t="s">
        <v>286</v>
      </c>
      <c r="B489" s="9">
        <v>31.8</v>
      </c>
      <c r="C489" s="31">
        <v>6087</v>
      </c>
      <c r="D489" s="51" t="s">
        <v>597</v>
      </c>
      <c r="E489" s="24">
        <v>45251</v>
      </c>
      <c r="F489" s="24">
        <v>45251</v>
      </c>
      <c r="G489" s="3"/>
      <c r="H489" s="4">
        <v>2419</v>
      </c>
      <c r="I489" s="26">
        <v>50</v>
      </c>
      <c r="J489" s="26"/>
      <c r="K489" s="26"/>
      <c r="L489" s="26"/>
      <c r="M489" s="26">
        <v>25</v>
      </c>
      <c r="N489" s="26"/>
      <c r="O489" s="26">
        <v>25</v>
      </c>
      <c r="P489" s="26">
        <v>25</v>
      </c>
      <c r="Q489" s="26"/>
      <c r="R489" s="26"/>
      <c r="S489" s="26">
        <v>50</v>
      </c>
      <c r="T489" s="26"/>
      <c r="U489" s="26"/>
      <c r="V489" s="26"/>
      <c r="W489" s="26">
        <v>25</v>
      </c>
      <c r="X489" s="26"/>
      <c r="Y489" s="26"/>
      <c r="Z489" s="26"/>
      <c r="AA489" s="26">
        <v>50</v>
      </c>
      <c r="AB489" s="26"/>
      <c r="AC489" s="26"/>
      <c r="AD489" s="26">
        <v>50</v>
      </c>
      <c r="AE489" s="26"/>
      <c r="AF489" s="26"/>
      <c r="AG489" s="26">
        <v>240</v>
      </c>
      <c r="AH489" s="26"/>
      <c r="AI489" s="26"/>
      <c r="AJ489" s="26"/>
      <c r="AK489" s="26"/>
      <c r="AL489" s="26"/>
      <c r="AM489" s="26"/>
      <c r="AN489" s="30">
        <f t="shared" si="41"/>
        <v>540</v>
      </c>
      <c r="AO489" s="31">
        <f t="shared" si="39"/>
        <v>5547</v>
      </c>
      <c r="AP489" s="32">
        <f t="shared" si="42"/>
        <v>176394.6</v>
      </c>
    </row>
    <row r="490" spans="1:42" s="2" customFormat="1" ht="21" customHeight="1" x14ac:dyDescent="0.3">
      <c r="A490" s="48" t="s">
        <v>285</v>
      </c>
      <c r="B490" s="9">
        <v>26.42</v>
      </c>
      <c r="C490" s="31">
        <v>2400</v>
      </c>
      <c r="D490" s="51" t="s">
        <v>406</v>
      </c>
      <c r="E490" s="24">
        <v>45335</v>
      </c>
      <c r="F490" s="24">
        <v>45335</v>
      </c>
      <c r="G490" s="3"/>
      <c r="H490" s="4">
        <v>3396</v>
      </c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30">
        <f t="shared" si="41"/>
        <v>0</v>
      </c>
      <c r="AO490" s="31">
        <v>2400</v>
      </c>
      <c r="AP490" s="32">
        <f t="shared" si="42"/>
        <v>63408.000000000007</v>
      </c>
    </row>
    <row r="491" spans="1:42" s="2" customFormat="1" ht="26.25" customHeight="1" x14ac:dyDescent="0.3">
      <c r="A491" s="48" t="s">
        <v>364</v>
      </c>
      <c r="B491" s="9"/>
      <c r="C491" s="31">
        <v>1800</v>
      </c>
      <c r="D491" s="51"/>
      <c r="E491" s="24"/>
      <c r="F491" s="24"/>
      <c r="G491" s="3"/>
      <c r="H491" s="4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30">
        <f t="shared" si="41"/>
        <v>0</v>
      </c>
      <c r="AO491" s="31">
        <v>1800</v>
      </c>
      <c r="AP491" s="32">
        <f t="shared" si="42"/>
        <v>0</v>
      </c>
    </row>
    <row r="492" spans="1:42" s="2" customFormat="1" ht="26.25" customHeight="1" x14ac:dyDescent="0.3">
      <c r="A492" s="48" t="s">
        <v>365</v>
      </c>
      <c r="B492" s="9"/>
      <c r="C492" s="31">
        <v>6634</v>
      </c>
      <c r="D492" s="51"/>
      <c r="E492" s="24"/>
      <c r="F492" s="24"/>
      <c r="G492" s="3"/>
      <c r="H492" s="4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30">
        <f t="shared" si="41"/>
        <v>0</v>
      </c>
      <c r="AO492" s="31">
        <v>6634</v>
      </c>
      <c r="AP492" s="32">
        <f t="shared" si="42"/>
        <v>0</v>
      </c>
    </row>
    <row r="493" spans="1:42" s="2" customFormat="1" ht="26.25" customHeight="1" x14ac:dyDescent="0.3">
      <c r="A493" s="48" t="s">
        <v>366</v>
      </c>
      <c r="B493" s="9"/>
      <c r="C493" s="31">
        <v>295</v>
      </c>
      <c r="D493" s="51"/>
      <c r="E493" s="24"/>
      <c r="F493" s="24"/>
      <c r="G493" s="3"/>
      <c r="H493" s="4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30">
        <f t="shared" si="41"/>
        <v>0</v>
      </c>
      <c r="AO493" s="31">
        <v>295</v>
      </c>
      <c r="AP493" s="32">
        <f t="shared" si="42"/>
        <v>0</v>
      </c>
    </row>
    <row r="494" spans="1:42" s="2" customFormat="1" ht="25.5" customHeight="1" x14ac:dyDescent="0.3">
      <c r="A494" s="48" t="s">
        <v>284</v>
      </c>
      <c r="B494" s="9">
        <v>23.29</v>
      </c>
      <c r="C494" s="31">
        <v>875</v>
      </c>
      <c r="D494" s="51" t="s">
        <v>541</v>
      </c>
      <c r="E494" s="24">
        <v>45364</v>
      </c>
      <c r="F494" s="24">
        <v>45364</v>
      </c>
      <c r="G494" s="3">
        <v>100</v>
      </c>
      <c r="H494" s="4">
        <v>3395</v>
      </c>
      <c r="I494" s="26">
        <v>10</v>
      </c>
      <c r="J494" s="26"/>
      <c r="K494" s="26"/>
      <c r="L494" s="26"/>
      <c r="M494" s="26"/>
      <c r="N494" s="26"/>
      <c r="O494" s="26"/>
      <c r="P494" s="26"/>
      <c r="Q494" s="26"/>
      <c r="R494" s="26"/>
      <c r="S494" s="26">
        <v>20</v>
      </c>
      <c r="T494" s="26"/>
      <c r="U494" s="26"/>
      <c r="V494" s="26"/>
      <c r="W494" s="26"/>
      <c r="X494" s="26"/>
      <c r="Y494" s="26"/>
      <c r="Z494" s="26"/>
      <c r="AA494" s="26">
        <v>20</v>
      </c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30">
        <f t="shared" si="41"/>
        <v>50</v>
      </c>
      <c r="AO494" s="31">
        <f t="shared" ref="AO494:AO509" si="43">C494+G494-AN494</f>
        <v>925</v>
      </c>
      <c r="AP494" s="32">
        <f t="shared" si="42"/>
        <v>21543.25</v>
      </c>
    </row>
    <row r="495" spans="1:42" s="2" customFormat="1" ht="21.75" customHeight="1" x14ac:dyDescent="0.3">
      <c r="A495" s="48" t="s">
        <v>828</v>
      </c>
      <c r="B495" s="9"/>
      <c r="C495" s="31">
        <v>48685</v>
      </c>
      <c r="D495" s="51"/>
      <c r="E495" s="24">
        <v>45094</v>
      </c>
      <c r="F495" s="24">
        <v>45094</v>
      </c>
      <c r="G495" s="3"/>
      <c r="H495" s="4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30">
        <f t="shared" si="41"/>
        <v>0</v>
      </c>
      <c r="AO495" s="31">
        <f t="shared" si="43"/>
        <v>48685</v>
      </c>
      <c r="AP495" s="32">
        <f t="shared" si="42"/>
        <v>0</v>
      </c>
    </row>
    <row r="496" spans="1:42" s="2" customFormat="1" ht="26.25" customHeight="1" x14ac:dyDescent="0.3">
      <c r="A496" s="48" t="s">
        <v>283</v>
      </c>
      <c r="B496" s="9">
        <v>74.88</v>
      </c>
      <c r="C496" s="31">
        <v>0</v>
      </c>
      <c r="D496" s="51" t="s">
        <v>661</v>
      </c>
      <c r="E496" s="24" t="s">
        <v>1002</v>
      </c>
      <c r="F496" s="24" t="s">
        <v>1002</v>
      </c>
      <c r="G496" s="3">
        <v>100</v>
      </c>
      <c r="H496" s="4">
        <v>2421</v>
      </c>
      <c r="I496" s="26">
        <v>10</v>
      </c>
      <c r="J496" s="26"/>
      <c r="K496" s="26"/>
      <c r="L496" s="26">
        <v>20</v>
      </c>
      <c r="M496" s="26"/>
      <c r="N496" s="26"/>
      <c r="O496" s="26"/>
      <c r="P496" s="26"/>
      <c r="Q496" s="26"/>
      <c r="R496" s="26"/>
      <c r="S496" s="26">
        <v>20</v>
      </c>
      <c r="T496" s="26"/>
      <c r="U496" s="26"/>
      <c r="V496" s="26"/>
      <c r="W496" s="26"/>
      <c r="X496" s="26"/>
      <c r="Y496" s="26"/>
      <c r="Z496" s="26">
        <v>30</v>
      </c>
      <c r="AA496" s="26"/>
      <c r="AB496" s="26"/>
      <c r="AC496" s="26"/>
      <c r="AD496" s="26"/>
      <c r="AE496" s="26"/>
      <c r="AF496" s="26"/>
      <c r="AG496" s="26">
        <v>30</v>
      </c>
      <c r="AH496" s="26"/>
      <c r="AI496" s="26">
        <v>30</v>
      </c>
      <c r="AJ496" s="26"/>
      <c r="AK496" s="26"/>
      <c r="AL496" s="26"/>
      <c r="AM496" s="26"/>
      <c r="AN496" s="30">
        <f t="shared" si="41"/>
        <v>140</v>
      </c>
      <c r="AO496" s="31">
        <f t="shared" si="43"/>
        <v>-40</v>
      </c>
      <c r="AP496" s="32">
        <f t="shared" si="42"/>
        <v>-2995.2</v>
      </c>
    </row>
    <row r="497" spans="1:42" s="2" customFormat="1" ht="26.25" customHeight="1" x14ac:dyDescent="0.3">
      <c r="A497" s="48" t="s">
        <v>282</v>
      </c>
      <c r="B497" s="9">
        <v>23.29</v>
      </c>
      <c r="C497" s="31">
        <v>313</v>
      </c>
      <c r="D497" s="51" t="s">
        <v>406</v>
      </c>
      <c r="E497" s="24">
        <v>45364</v>
      </c>
      <c r="F497" s="24">
        <v>45364</v>
      </c>
      <c r="G497" s="3">
        <v>100</v>
      </c>
      <c r="H497" s="4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30">
        <f t="shared" si="41"/>
        <v>0</v>
      </c>
      <c r="AO497" s="31">
        <f t="shared" si="43"/>
        <v>413</v>
      </c>
      <c r="AP497" s="32">
        <f t="shared" si="42"/>
        <v>9618.77</v>
      </c>
    </row>
    <row r="498" spans="1:42" s="2" customFormat="1" ht="26.25" customHeight="1" x14ac:dyDescent="0.3">
      <c r="A498" s="48" t="s">
        <v>281</v>
      </c>
      <c r="B498" s="9"/>
      <c r="C498" s="31">
        <v>50</v>
      </c>
      <c r="D498" s="51"/>
      <c r="E498" s="24"/>
      <c r="F498" s="24"/>
      <c r="G498" s="3"/>
      <c r="H498" s="4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30">
        <f t="shared" si="41"/>
        <v>0</v>
      </c>
      <c r="AO498" s="31">
        <f t="shared" si="43"/>
        <v>50</v>
      </c>
      <c r="AP498" s="32">
        <f t="shared" si="42"/>
        <v>0</v>
      </c>
    </row>
    <row r="499" spans="1:42" s="2" customFormat="1" ht="26.25" customHeight="1" x14ac:dyDescent="0.3">
      <c r="A499" s="48" t="s">
        <v>280</v>
      </c>
      <c r="B499" s="9">
        <v>33.56</v>
      </c>
      <c r="C499" s="31">
        <v>32</v>
      </c>
      <c r="D499" s="51" t="s">
        <v>920</v>
      </c>
      <c r="E499" s="24">
        <v>45364</v>
      </c>
      <c r="F499" s="24">
        <v>45364</v>
      </c>
      <c r="G499" s="3">
        <v>100</v>
      </c>
      <c r="H499" s="4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30">
        <f t="shared" si="41"/>
        <v>0</v>
      </c>
      <c r="AO499" s="31">
        <f t="shared" si="43"/>
        <v>132</v>
      </c>
      <c r="AP499" s="32">
        <f t="shared" si="42"/>
        <v>4429.92</v>
      </c>
    </row>
    <row r="500" spans="1:42" s="2" customFormat="1" ht="26.25" customHeight="1" x14ac:dyDescent="0.3">
      <c r="A500" s="48" t="s">
        <v>998</v>
      </c>
      <c r="B500" s="9"/>
      <c r="C500" s="31">
        <v>33800</v>
      </c>
      <c r="D500" s="51"/>
      <c r="E500" s="24"/>
      <c r="F500" s="24"/>
      <c r="G500" s="3"/>
      <c r="H500" s="4"/>
      <c r="I500" s="26">
        <v>100</v>
      </c>
      <c r="J500" s="26"/>
      <c r="K500" s="26"/>
      <c r="L500" s="26">
        <v>300</v>
      </c>
      <c r="M500" s="26"/>
      <c r="N500" s="26"/>
      <c r="O500" s="26">
        <v>200</v>
      </c>
      <c r="P500" s="26">
        <v>150</v>
      </c>
      <c r="Q500" s="26"/>
      <c r="R500" s="26"/>
      <c r="S500" s="26">
        <v>300</v>
      </c>
      <c r="T500" s="26"/>
      <c r="U500" s="26"/>
      <c r="V500" s="26">
        <v>300</v>
      </c>
      <c r="W500" s="26"/>
      <c r="X500" s="26"/>
      <c r="Y500" s="26"/>
      <c r="Z500" s="26">
        <v>300</v>
      </c>
      <c r="AA500" s="26"/>
      <c r="AB500" s="26"/>
      <c r="AC500" s="26"/>
      <c r="AD500" s="26"/>
      <c r="AE500" s="26"/>
      <c r="AF500" s="26"/>
      <c r="AG500" s="26">
        <v>500</v>
      </c>
      <c r="AH500" s="26"/>
      <c r="AI500" s="26"/>
      <c r="AJ500" s="26"/>
      <c r="AK500" s="26"/>
      <c r="AL500" s="26"/>
      <c r="AM500" s="26"/>
      <c r="AN500" s="30">
        <f t="shared" si="41"/>
        <v>2150</v>
      </c>
      <c r="AO500" s="31">
        <f t="shared" si="43"/>
        <v>31650</v>
      </c>
      <c r="AP500" s="32">
        <f t="shared" si="42"/>
        <v>0</v>
      </c>
    </row>
    <row r="501" spans="1:42" ht="26.25" customHeight="1" x14ac:dyDescent="0.3">
      <c r="A501" s="48" t="s">
        <v>686</v>
      </c>
      <c r="B501" s="9">
        <v>4118.2</v>
      </c>
      <c r="C501" s="31">
        <v>20</v>
      </c>
      <c r="D501" s="51" t="s">
        <v>458</v>
      </c>
      <c r="E501" s="24">
        <v>45126</v>
      </c>
      <c r="F501" s="24">
        <v>45126</v>
      </c>
      <c r="G501" s="3"/>
      <c r="H501" s="4">
        <v>3267</v>
      </c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30">
        <f t="shared" si="41"/>
        <v>0</v>
      </c>
      <c r="AO501" s="31">
        <f t="shared" si="43"/>
        <v>20</v>
      </c>
      <c r="AP501" s="32">
        <f t="shared" si="42"/>
        <v>82364</v>
      </c>
    </row>
    <row r="502" spans="1:42" ht="26.25" customHeight="1" x14ac:dyDescent="0.3">
      <c r="A502" s="48" t="s">
        <v>279</v>
      </c>
      <c r="B502" s="9">
        <v>2884.74</v>
      </c>
      <c r="C502" s="31">
        <v>15</v>
      </c>
      <c r="D502" s="51" t="s">
        <v>702</v>
      </c>
      <c r="E502" s="24">
        <v>45131</v>
      </c>
      <c r="F502" s="24">
        <v>45131</v>
      </c>
      <c r="G502" s="3"/>
      <c r="H502" s="4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30">
        <f t="shared" si="41"/>
        <v>0</v>
      </c>
      <c r="AO502" s="31">
        <f t="shared" si="43"/>
        <v>15</v>
      </c>
      <c r="AP502" s="32">
        <f t="shared" si="42"/>
        <v>43271.1</v>
      </c>
    </row>
    <row r="503" spans="1:42" ht="26.25" customHeight="1" x14ac:dyDescent="0.3">
      <c r="A503" s="48" t="s">
        <v>278</v>
      </c>
      <c r="B503" s="9">
        <v>4052.75</v>
      </c>
      <c r="C503" s="31">
        <v>17</v>
      </c>
      <c r="D503" s="51" t="s">
        <v>702</v>
      </c>
      <c r="E503" s="24">
        <v>45131</v>
      </c>
      <c r="F503" s="24">
        <v>45131</v>
      </c>
      <c r="G503" s="3"/>
      <c r="H503" s="4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30">
        <f t="shared" si="41"/>
        <v>0</v>
      </c>
      <c r="AO503" s="31">
        <f t="shared" si="43"/>
        <v>17</v>
      </c>
      <c r="AP503" s="32">
        <f t="shared" si="42"/>
        <v>68896.75</v>
      </c>
    </row>
    <row r="504" spans="1:42" ht="26.25" customHeight="1" x14ac:dyDescent="0.3">
      <c r="A504" s="48" t="s">
        <v>469</v>
      </c>
      <c r="B504" s="9">
        <v>2884.74</v>
      </c>
      <c r="C504" s="31">
        <v>9</v>
      </c>
      <c r="D504" s="51" t="s">
        <v>702</v>
      </c>
      <c r="E504" s="24">
        <v>45131</v>
      </c>
      <c r="F504" s="24">
        <v>45131</v>
      </c>
      <c r="G504" s="3"/>
      <c r="H504" s="4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30">
        <f t="shared" si="41"/>
        <v>0</v>
      </c>
      <c r="AO504" s="31">
        <f t="shared" si="43"/>
        <v>9</v>
      </c>
      <c r="AP504" s="32">
        <f t="shared" si="42"/>
        <v>25962.659999999996</v>
      </c>
    </row>
    <row r="505" spans="1:42" ht="26.25" customHeight="1" x14ac:dyDescent="0.3">
      <c r="A505" s="48" t="s">
        <v>470</v>
      </c>
      <c r="B505" s="9"/>
      <c r="C505" s="31">
        <v>0</v>
      </c>
      <c r="D505" s="51"/>
      <c r="E505" s="24"/>
      <c r="F505" s="24"/>
      <c r="G505" s="3"/>
      <c r="H505" s="4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30">
        <f t="shared" si="41"/>
        <v>0</v>
      </c>
      <c r="AO505" s="31">
        <f t="shared" si="43"/>
        <v>0</v>
      </c>
      <c r="AP505" s="32">
        <f t="shared" si="42"/>
        <v>0</v>
      </c>
    </row>
    <row r="506" spans="1:42" ht="26.25" customHeight="1" x14ac:dyDescent="0.3">
      <c r="A506" s="48" t="s">
        <v>471</v>
      </c>
      <c r="B506" s="9"/>
      <c r="C506" s="31">
        <v>0</v>
      </c>
      <c r="D506" s="51"/>
      <c r="E506" s="24"/>
      <c r="F506" s="24"/>
      <c r="G506" s="3"/>
      <c r="H506" s="4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30">
        <f t="shared" si="41"/>
        <v>0</v>
      </c>
      <c r="AO506" s="31">
        <f t="shared" si="43"/>
        <v>0</v>
      </c>
      <c r="AP506" s="32">
        <f t="shared" si="42"/>
        <v>0</v>
      </c>
    </row>
    <row r="507" spans="1:42" ht="26.25" customHeight="1" x14ac:dyDescent="0.3">
      <c r="A507" s="48" t="s">
        <v>667</v>
      </c>
      <c r="B507" s="9"/>
      <c r="C507" s="31">
        <v>15196</v>
      </c>
      <c r="D507" s="51"/>
      <c r="E507" s="24"/>
      <c r="F507" s="24"/>
      <c r="G507" s="3"/>
      <c r="H507" s="4"/>
      <c r="I507" s="26"/>
      <c r="J507" s="26"/>
      <c r="K507" s="26"/>
      <c r="L507" s="26">
        <v>30</v>
      </c>
      <c r="M507" s="26"/>
      <c r="N507" s="26"/>
      <c r="O507" s="26">
        <v>60</v>
      </c>
      <c r="P507" s="26"/>
      <c r="Q507" s="26"/>
      <c r="R507" s="26"/>
      <c r="S507" s="26">
        <v>60</v>
      </c>
      <c r="T507" s="26"/>
      <c r="U507" s="26"/>
      <c r="V507" s="26">
        <v>60</v>
      </c>
      <c r="W507" s="26"/>
      <c r="X507" s="26"/>
      <c r="Y507" s="26"/>
      <c r="Z507" s="26">
        <v>60</v>
      </c>
      <c r="AA507" s="26"/>
      <c r="AB507" s="26"/>
      <c r="AC507" s="26">
        <v>60</v>
      </c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30">
        <f t="shared" si="41"/>
        <v>330</v>
      </c>
      <c r="AO507" s="31">
        <f t="shared" si="43"/>
        <v>14866</v>
      </c>
      <c r="AP507" s="32">
        <f t="shared" si="42"/>
        <v>0</v>
      </c>
    </row>
    <row r="508" spans="1:42" ht="26.25" customHeight="1" x14ac:dyDescent="0.3">
      <c r="A508" s="19" t="s">
        <v>902</v>
      </c>
      <c r="B508" s="9">
        <v>40</v>
      </c>
      <c r="C508" s="31">
        <v>1572</v>
      </c>
      <c r="D508" s="51" t="s">
        <v>453</v>
      </c>
      <c r="E508" s="24">
        <v>44826</v>
      </c>
      <c r="F508" s="24">
        <v>44826</v>
      </c>
      <c r="G508" s="3"/>
      <c r="H508" s="4">
        <v>42142402</v>
      </c>
      <c r="I508" s="26"/>
      <c r="J508" s="26"/>
      <c r="K508" s="26"/>
      <c r="L508" s="26"/>
      <c r="M508" s="26">
        <v>10</v>
      </c>
      <c r="N508" s="26"/>
      <c r="O508" s="26"/>
      <c r="P508" s="26"/>
      <c r="Q508" s="26"/>
      <c r="R508" s="26"/>
      <c r="S508" s="26">
        <v>10</v>
      </c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30">
        <f t="shared" si="41"/>
        <v>20</v>
      </c>
      <c r="AO508" s="31">
        <f t="shared" si="43"/>
        <v>1552</v>
      </c>
      <c r="AP508" s="32">
        <f t="shared" si="42"/>
        <v>62080</v>
      </c>
    </row>
    <row r="509" spans="1:42" ht="26.25" customHeight="1" x14ac:dyDescent="0.3">
      <c r="A509" s="48" t="s">
        <v>277</v>
      </c>
      <c r="B509" s="9">
        <v>1.39</v>
      </c>
      <c r="C509" s="31">
        <v>11935</v>
      </c>
      <c r="D509" s="51" t="s">
        <v>406</v>
      </c>
      <c r="E509" s="24">
        <v>45251</v>
      </c>
      <c r="F509" s="24">
        <v>45251</v>
      </c>
      <c r="G509" s="3"/>
      <c r="H509" s="4">
        <v>2176</v>
      </c>
      <c r="I509" s="26">
        <v>550</v>
      </c>
      <c r="J509" s="26">
        <v>50</v>
      </c>
      <c r="K509" s="26"/>
      <c r="L509" s="26">
        <v>600</v>
      </c>
      <c r="M509" s="26">
        <v>200</v>
      </c>
      <c r="N509" s="26"/>
      <c r="O509" s="26">
        <v>450</v>
      </c>
      <c r="P509" s="26">
        <v>400</v>
      </c>
      <c r="Q509" s="26"/>
      <c r="R509" s="26"/>
      <c r="S509" s="26">
        <v>500</v>
      </c>
      <c r="T509" s="26">
        <v>300</v>
      </c>
      <c r="U509" s="26"/>
      <c r="V509" s="26">
        <v>300</v>
      </c>
      <c r="W509" s="26">
        <v>450</v>
      </c>
      <c r="X509" s="26"/>
      <c r="Y509" s="26"/>
      <c r="Z509" s="26">
        <v>300</v>
      </c>
      <c r="AA509" s="26">
        <v>600</v>
      </c>
      <c r="AB509" s="26">
        <v>50</v>
      </c>
      <c r="AC509" s="26">
        <v>600</v>
      </c>
      <c r="AD509" s="26">
        <v>550</v>
      </c>
      <c r="AE509" s="26"/>
      <c r="AF509" s="26"/>
      <c r="AG509" s="26">
        <v>200</v>
      </c>
      <c r="AH509" s="26">
        <v>350</v>
      </c>
      <c r="AI509" s="26">
        <v>300</v>
      </c>
      <c r="AJ509" s="26"/>
      <c r="AK509" s="26"/>
      <c r="AL509" s="26"/>
      <c r="AM509" s="26"/>
      <c r="AN509" s="30">
        <f t="shared" ref="AN509:AN540" si="44">I509+J509+K509+L509+M509+N509+O509+P509+Q509+R509+S509+T509+U509+V509+W509+X509+Y509+Z509+AA509+AB509+AC509+AD509+AE509+AF509+AG509+AH509+AI509+AJ509+AK509+AL509+AM509</f>
        <v>6750</v>
      </c>
      <c r="AO509" s="31">
        <f t="shared" si="43"/>
        <v>5185</v>
      </c>
      <c r="AP509" s="32">
        <f t="shared" si="42"/>
        <v>7207.15</v>
      </c>
    </row>
    <row r="510" spans="1:42" ht="26.25" customHeight="1" x14ac:dyDescent="0.3">
      <c r="A510" s="48" t="s">
        <v>288</v>
      </c>
      <c r="B510" s="9">
        <v>1350</v>
      </c>
      <c r="C510" s="31">
        <v>3</v>
      </c>
      <c r="D510" s="51" t="s">
        <v>636</v>
      </c>
      <c r="E510" s="24">
        <v>45345</v>
      </c>
      <c r="F510" s="24">
        <v>45345</v>
      </c>
      <c r="G510" s="3">
        <v>20</v>
      </c>
      <c r="H510" s="4"/>
      <c r="I510" s="26"/>
      <c r="J510" s="26"/>
      <c r="K510" s="26"/>
      <c r="L510" s="26">
        <v>3</v>
      </c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>
        <v>1</v>
      </c>
      <c r="AI510" s="26"/>
      <c r="AJ510" s="26"/>
      <c r="AK510" s="26"/>
      <c r="AL510" s="26"/>
      <c r="AM510" s="26"/>
      <c r="AN510" s="30">
        <f t="shared" si="44"/>
        <v>4</v>
      </c>
      <c r="AO510" s="31">
        <v>3</v>
      </c>
      <c r="AP510" s="32">
        <f t="shared" si="42"/>
        <v>4050</v>
      </c>
    </row>
    <row r="511" spans="1:42" ht="26.25" customHeight="1" x14ac:dyDescent="0.3">
      <c r="A511" s="48" t="s">
        <v>289</v>
      </c>
      <c r="B511" s="9">
        <v>1350</v>
      </c>
      <c r="C511" s="31">
        <v>4</v>
      </c>
      <c r="D511" s="51" t="s">
        <v>636</v>
      </c>
      <c r="E511" s="24">
        <v>45345</v>
      </c>
      <c r="F511" s="24">
        <v>45345</v>
      </c>
      <c r="G511" s="3">
        <v>20</v>
      </c>
      <c r="H511" s="4"/>
      <c r="I511" s="26"/>
      <c r="J511" s="26"/>
      <c r="K511" s="26"/>
      <c r="L511" s="26"/>
      <c r="M511" s="26"/>
      <c r="N511" s="26"/>
      <c r="O511" s="26">
        <v>2</v>
      </c>
      <c r="P511" s="26"/>
      <c r="Q511" s="26"/>
      <c r="R511" s="26"/>
      <c r="S511" s="26"/>
      <c r="T511" s="26"/>
      <c r="U511" s="26"/>
      <c r="V511" s="26">
        <v>2</v>
      </c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>
        <v>1</v>
      </c>
      <c r="AI511" s="26"/>
      <c r="AJ511" s="26"/>
      <c r="AK511" s="26"/>
      <c r="AL511" s="26"/>
      <c r="AM511" s="26"/>
      <c r="AN511" s="30">
        <f t="shared" si="44"/>
        <v>5</v>
      </c>
      <c r="AO511" s="31">
        <v>4</v>
      </c>
      <c r="AP511" s="32">
        <f t="shared" si="42"/>
        <v>5400</v>
      </c>
    </row>
    <row r="512" spans="1:42" ht="26.25" customHeight="1" x14ac:dyDescent="0.3">
      <c r="A512" s="19" t="s">
        <v>522</v>
      </c>
      <c r="B512" s="16">
        <v>161.84</v>
      </c>
      <c r="C512" s="31">
        <v>1092</v>
      </c>
      <c r="D512" s="53" t="s">
        <v>858</v>
      </c>
      <c r="E512" s="24">
        <v>45364</v>
      </c>
      <c r="F512" s="24">
        <v>45364</v>
      </c>
      <c r="G512" s="3">
        <v>300</v>
      </c>
      <c r="H512" s="3">
        <v>9517</v>
      </c>
      <c r="I512" s="3"/>
      <c r="J512" s="26"/>
      <c r="K512" s="26"/>
      <c r="L512" s="26">
        <v>70</v>
      </c>
      <c r="M512" s="26"/>
      <c r="N512" s="26"/>
      <c r="O512" s="26"/>
      <c r="P512" s="26"/>
      <c r="Q512" s="26"/>
      <c r="R512" s="26"/>
      <c r="S512" s="26">
        <v>40</v>
      </c>
      <c r="T512" s="26"/>
      <c r="U512" s="26"/>
      <c r="V512" s="26">
        <v>70</v>
      </c>
      <c r="W512" s="26"/>
      <c r="X512" s="26"/>
      <c r="Y512" s="26"/>
      <c r="Z512" s="26">
        <v>50</v>
      </c>
      <c r="AA512" s="26"/>
      <c r="AB512" s="26"/>
      <c r="AC512" s="26">
        <v>50</v>
      </c>
      <c r="AD512" s="26"/>
      <c r="AE512" s="26"/>
      <c r="AF512" s="26"/>
      <c r="AG512" s="26">
        <v>100</v>
      </c>
      <c r="AH512" s="26"/>
      <c r="AI512" s="26"/>
      <c r="AJ512" s="26"/>
      <c r="AK512" s="26"/>
      <c r="AL512" s="26"/>
      <c r="AM512" s="26"/>
      <c r="AN512" s="30">
        <f t="shared" si="44"/>
        <v>380</v>
      </c>
      <c r="AO512" s="31">
        <f t="shared" ref="AO512:AO543" si="45">C512+G512-AN512</f>
        <v>1012</v>
      </c>
      <c r="AP512" s="32">
        <f t="shared" si="42"/>
        <v>163782.08000000002</v>
      </c>
    </row>
    <row r="513" spans="1:42" ht="26.25" customHeight="1" x14ac:dyDescent="0.3">
      <c r="A513" s="48" t="s">
        <v>379</v>
      </c>
      <c r="B513" s="9">
        <v>1.3</v>
      </c>
      <c r="C513" s="31">
        <v>300</v>
      </c>
      <c r="D513" s="51" t="s">
        <v>406</v>
      </c>
      <c r="E513" s="24">
        <v>45093</v>
      </c>
      <c r="F513" s="24">
        <v>45093</v>
      </c>
      <c r="G513" s="3"/>
      <c r="H513" s="4">
        <v>1661</v>
      </c>
      <c r="I513" s="26"/>
      <c r="J513" s="26"/>
      <c r="K513" s="26"/>
      <c r="L513" s="26"/>
      <c r="M513" s="26"/>
      <c r="N513" s="26"/>
      <c r="O513" s="26">
        <v>100</v>
      </c>
      <c r="P513" s="26"/>
      <c r="Q513" s="26"/>
      <c r="R513" s="26"/>
      <c r="S513" s="26">
        <v>100</v>
      </c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30">
        <f t="shared" si="44"/>
        <v>200</v>
      </c>
      <c r="AO513" s="31">
        <f t="shared" si="45"/>
        <v>100</v>
      </c>
      <c r="AP513" s="32">
        <f t="shared" si="42"/>
        <v>130</v>
      </c>
    </row>
    <row r="514" spans="1:42" ht="26.25" customHeight="1" x14ac:dyDescent="0.3">
      <c r="A514" s="48" t="s">
        <v>117</v>
      </c>
      <c r="B514" s="9"/>
      <c r="C514" s="31">
        <v>0</v>
      </c>
      <c r="D514" s="51"/>
      <c r="E514" s="24"/>
      <c r="F514" s="24"/>
      <c r="G514" s="3"/>
      <c r="H514" s="4">
        <v>11715</v>
      </c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30">
        <f t="shared" si="44"/>
        <v>0</v>
      </c>
      <c r="AO514" s="31">
        <f t="shared" si="45"/>
        <v>0</v>
      </c>
      <c r="AP514" s="32">
        <f t="shared" si="42"/>
        <v>0</v>
      </c>
    </row>
    <row r="515" spans="1:42" ht="26.25" customHeight="1" x14ac:dyDescent="0.3">
      <c r="A515" s="48" t="s">
        <v>556</v>
      </c>
      <c r="B515" s="9">
        <v>141.34</v>
      </c>
      <c r="C515" s="31">
        <v>750</v>
      </c>
      <c r="D515" s="51" t="s">
        <v>557</v>
      </c>
      <c r="E515" s="24">
        <v>45364</v>
      </c>
      <c r="F515" s="24">
        <v>45364</v>
      </c>
      <c r="G515" s="3">
        <v>200</v>
      </c>
      <c r="H515" s="4">
        <v>9222</v>
      </c>
      <c r="I515" s="26"/>
      <c r="J515" s="26"/>
      <c r="K515" s="26"/>
      <c r="L515" s="26">
        <v>15</v>
      </c>
      <c r="M515" s="26"/>
      <c r="N515" s="26"/>
      <c r="O515" s="26"/>
      <c r="P515" s="26"/>
      <c r="Q515" s="26"/>
      <c r="R515" s="26"/>
      <c r="S515" s="26">
        <v>15</v>
      </c>
      <c r="T515" s="26"/>
      <c r="U515" s="26"/>
      <c r="V515" s="26">
        <v>10</v>
      </c>
      <c r="W515" s="26"/>
      <c r="X515" s="26"/>
      <c r="Y515" s="26"/>
      <c r="Z515" s="26"/>
      <c r="AA515" s="26"/>
      <c r="AB515" s="26"/>
      <c r="AC515" s="26">
        <v>20</v>
      </c>
      <c r="AD515" s="26"/>
      <c r="AE515" s="26"/>
      <c r="AF515" s="26"/>
      <c r="AG515" s="26">
        <v>20</v>
      </c>
      <c r="AH515" s="26"/>
      <c r="AI515" s="26"/>
      <c r="AJ515" s="26"/>
      <c r="AK515" s="26"/>
      <c r="AL515" s="26"/>
      <c r="AM515" s="26"/>
      <c r="AN515" s="30">
        <f t="shared" si="44"/>
        <v>80</v>
      </c>
      <c r="AO515" s="31">
        <f t="shared" si="45"/>
        <v>870</v>
      </c>
      <c r="AP515" s="32">
        <f t="shared" si="42"/>
        <v>122965.8</v>
      </c>
    </row>
    <row r="516" spans="1:42" ht="26.25" customHeight="1" x14ac:dyDescent="0.3">
      <c r="A516" s="48" t="s">
        <v>118</v>
      </c>
      <c r="B516" s="9">
        <v>126</v>
      </c>
      <c r="C516" s="31">
        <v>30</v>
      </c>
      <c r="D516" s="51" t="s">
        <v>406</v>
      </c>
      <c r="E516" s="24">
        <v>45364</v>
      </c>
      <c r="F516" s="24">
        <v>45364</v>
      </c>
      <c r="G516" s="3">
        <v>25</v>
      </c>
      <c r="H516" s="4">
        <v>1641</v>
      </c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30">
        <f t="shared" si="44"/>
        <v>0</v>
      </c>
      <c r="AO516" s="31">
        <f t="shared" si="45"/>
        <v>55</v>
      </c>
      <c r="AP516" s="32">
        <f t="shared" si="42"/>
        <v>6930</v>
      </c>
    </row>
    <row r="517" spans="1:42" ht="26.25" customHeight="1" x14ac:dyDescent="0.3">
      <c r="A517" s="20" t="s">
        <v>634</v>
      </c>
      <c r="B517" s="9">
        <v>246</v>
      </c>
      <c r="C517" s="31">
        <v>0</v>
      </c>
      <c r="D517" s="51" t="s">
        <v>506</v>
      </c>
      <c r="E517" s="24">
        <v>45000</v>
      </c>
      <c r="F517" s="24">
        <v>45000</v>
      </c>
      <c r="G517" s="3"/>
      <c r="H517" s="4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30">
        <f t="shared" si="44"/>
        <v>0</v>
      </c>
      <c r="AO517" s="31">
        <f t="shared" si="45"/>
        <v>0</v>
      </c>
      <c r="AP517" s="32">
        <f t="shared" si="42"/>
        <v>0</v>
      </c>
    </row>
    <row r="518" spans="1:42" ht="26.25" customHeight="1" x14ac:dyDescent="0.3">
      <c r="A518" s="48" t="s">
        <v>119</v>
      </c>
      <c r="B518" s="9">
        <v>118.8</v>
      </c>
      <c r="C518" s="31">
        <v>54</v>
      </c>
      <c r="D518" s="51" t="s">
        <v>542</v>
      </c>
      <c r="E518" s="24">
        <v>45364</v>
      </c>
      <c r="F518" s="24">
        <v>45364</v>
      </c>
      <c r="G518" s="3">
        <v>50</v>
      </c>
      <c r="H518" s="4">
        <v>10239</v>
      </c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>
        <v>30</v>
      </c>
      <c r="AA518" s="26"/>
      <c r="AB518" s="26"/>
      <c r="AC518" s="26">
        <v>20</v>
      </c>
      <c r="AD518" s="26"/>
      <c r="AE518" s="26"/>
      <c r="AF518" s="26"/>
      <c r="AG518" s="26">
        <v>20</v>
      </c>
      <c r="AH518" s="26"/>
      <c r="AI518" s="26"/>
      <c r="AJ518" s="26"/>
      <c r="AK518" s="26"/>
      <c r="AL518" s="26"/>
      <c r="AM518" s="26"/>
      <c r="AN518" s="30">
        <f t="shared" si="44"/>
        <v>70</v>
      </c>
      <c r="AO518" s="31">
        <f t="shared" si="45"/>
        <v>34</v>
      </c>
      <c r="AP518" s="32">
        <f t="shared" si="42"/>
        <v>4039.2</v>
      </c>
    </row>
    <row r="519" spans="1:42" ht="26.25" customHeight="1" x14ac:dyDescent="0.3">
      <c r="A519" s="48" t="s">
        <v>120</v>
      </c>
      <c r="B519" s="9">
        <v>8.16</v>
      </c>
      <c r="C519" s="31">
        <v>1480</v>
      </c>
      <c r="D519" s="51" t="s">
        <v>406</v>
      </c>
      <c r="E519" s="24">
        <v>45093</v>
      </c>
      <c r="F519" s="24">
        <v>45093</v>
      </c>
      <c r="G519" s="3"/>
      <c r="H519" s="4">
        <v>1414</v>
      </c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30">
        <f t="shared" si="44"/>
        <v>0</v>
      </c>
      <c r="AO519" s="31">
        <f t="shared" si="45"/>
        <v>1480</v>
      </c>
      <c r="AP519" s="32">
        <f t="shared" si="42"/>
        <v>12076.800000000001</v>
      </c>
    </row>
    <row r="520" spans="1:42" ht="26.25" customHeight="1" x14ac:dyDescent="0.3">
      <c r="A520" s="48" t="s">
        <v>483</v>
      </c>
      <c r="B520" s="9">
        <v>10</v>
      </c>
      <c r="C520" s="31">
        <v>149</v>
      </c>
      <c r="D520" s="51" t="s">
        <v>944</v>
      </c>
      <c r="E520" s="24">
        <v>45324</v>
      </c>
      <c r="F520" s="24">
        <v>45324</v>
      </c>
      <c r="G520" s="3"/>
      <c r="H520" s="4">
        <v>864</v>
      </c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>
        <v>300</v>
      </c>
      <c r="AH520" s="26"/>
      <c r="AI520" s="26"/>
      <c r="AJ520" s="26"/>
      <c r="AK520" s="26"/>
      <c r="AL520" s="26"/>
      <c r="AM520" s="26"/>
      <c r="AN520" s="30">
        <f t="shared" si="44"/>
        <v>300</v>
      </c>
      <c r="AO520" s="31">
        <f t="shared" si="45"/>
        <v>-151</v>
      </c>
      <c r="AP520" s="32">
        <f t="shared" ref="AP520:AP551" si="46">B520*AO520</f>
        <v>-1510</v>
      </c>
    </row>
    <row r="521" spans="1:42" ht="26.25" customHeight="1" x14ac:dyDescent="0.3">
      <c r="A521" s="48" t="s">
        <v>121</v>
      </c>
      <c r="B521" s="9">
        <v>1.08</v>
      </c>
      <c r="C521" s="31">
        <v>300</v>
      </c>
      <c r="D521" s="51" t="s">
        <v>920</v>
      </c>
      <c r="E521" s="24">
        <v>45364</v>
      </c>
      <c r="F521" s="24">
        <v>45364</v>
      </c>
      <c r="G521" s="3">
        <v>100</v>
      </c>
      <c r="H521" s="4">
        <v>1602</v>
      </c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30">
        <f t="shared" si="44"/>
        <v>0</v>
      </c>
      <c r="AO521" s="31">
        <f t="shared" si="45"/>
        <v>400</v>
      </c>
      <c r="AP521" s="32">
        <f t="shared" si="46"/>
        <v>432</v>
      </c>
    </row>
    <row r="522" spans="1:42" ht="26.25" customHeight="1" x14ac:dyDescent="0.3">
      <c r="A522" s="48" t="s">
        <v>414</v>
      </c>
      <c r="B522" s="9">
        <v>36</v>
      </c>
      <c r="C522" s="31">
        <v>4600</v>
      </c>
      <c r="D522" s="51" t="s">
        <v>661</v>
      </c>
      <c r="E522" s="24">
        <v>45230</v>
      </c>
      <c r="F522" s="24">
        <v>45230</v>
      </c>
      <c r="G522" s="3"/>
      <c r="H522" s="4">
        <v>1601</v>
      </c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30">
        <f t="shared" si="44"/>
        <v>0</v>
      </c>
      <c r="AO522" s="31">
        <f t="shared" si="45"/>
        <v>4600</v>
      </c>
      <c r="AP522" s="32">
        <f t="shared" si="46"/>
        <v>165600</v>
      </c>
    </row>
    <row r="523" spans="1:42" ht="26.25" customHeight="1" x14ac:dyDescent="0.3">
      <c r="A523" s="48" t="s">
        <v>599</v>
      </c>
      <c r="B523" s="16">
        <v>12</v>
      </c>
      <c r="C523" s="31">
        <v>30</v>
      </c>
      <c r="D523" s="52" t="s">
        <v>406</v>
      </c>
      <c r="E523" s="24">
        <v>44946</v>
      </c>
      <c r="F523" s="24">
        <v>44946</v>
      </c>
      <c r="G523" s="3"/>
      <c r="H523" s="3">
        <v>10630</v>
      </c>
      <c r="I523" s="3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30">
        <f t="shared" si="44"/>
        <v>0</v>
      </c>
      <c r="AO523" s="31">
        <f t="shared" si="45"/>
        <v>30</v>
      </c>
      <c r="AP523" s="32">
        <f t="shared" si="46"/>
        <v>360</v>
      </c>
    </row>
    <row r="524" spans="1:42" ht="26.25" customHeight="1" x14ac:dyDescent="0.3">
      <c r="A524" s="48" t="s">
        <v>122</v>
      </c>
      <c r="B524" s="9"/>
      <c r="C524" s="31">
        <v>2081</v>
      </c>
      <c r="D524" s="51"/>
      <c r="E524" s="24"/>
      <c r="F524" s="24"/>
      <c r="G524" s="3"/>
      <c r="H524" s="4">
        <v>827</v>
      </c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30">
        <f t="shared" si="44"/>
        <v>0</v>
      </c>
      <c r="AO524" s="31">
        <f t="shared" si="45"/>
        <v>2081</v>
      </c>
      <c r="AP524" s="32">
        <f t="shared" si="46"/>
        <v>0</v>
      </c>
    </row>
    <row r="525" spans="1:42" ht="26.25" customHeight="1" x14ac:dyDescent="0.3">
      <c r="A525" s="48" t="s">
        <v>465</v>
      </c>
      <c r="B525" s="9">
        <v>20.94</v>
      </c>
      <c r="C525" s="31">
        <v>11376</v>
      </c>
      <c r="D525" s="51" t="s">
        <v>859</v>
      </c>
      <c r="E525" s="24">
        <v>45364</v>
      </c>
      <c r="F525" s="24">
        <v>45364</v>
      </c>
      <c r="G525" s="3">
        <v>500</v>
      </c>
      <c r="H525" s="4">
        <v>1236</v>
      </c>
      <c r="I525" s="26"/>
      <c r="J525" s="26"/>
      <c r="K525" s="26"/>
      <c r="L525" s="26"/>
      <c r="M525" s="26"/>
      <c r="N525" s="26"/>
      <c r="O525" s="26">
        <v>100</v>
      </c>
      <c r="P525" s="26"/>
      <c r="Q525" s="26"/>
      <c r="R525" s="26"/>
      <c r="S525" s="26"/>
      <c r="T525" s="26"/>
      <c r="U525" s="26"/>
      <c r="V525" s="26">
        <v>150</v>
      </c>
      <c r="W525" s="26"/>
      <c r="X525" s="26"/>
      <c r="Y525" s="26"/>
      <c r="Z525" s="26">
        <v>100</v>
      </c>
      <c r="AA525" s="26"/>
      <c r="AB525" s="26"/>
      <c r="AC525" s="26"/>
      <c r="AD525" s="26"/>
      <c r="AE525" s="26"/>
      <c r="AF525" s="26"/>
      <c r="AG525" s="26">
        <v>200</v>
      </c>
      <c r="AH525" s="26"/>
      <c r="AI525" s="26"/>
      <c r="AJ525" s="26"/>
      <c r="AK525" s="26"/>
      <c r="AL525" s="26"/>
      <c r="AM525" s="26"/>
      <c r="AN525" s="30">
        <f t="shared" si="44"/>
        <v>550</v>
      </c>
      <c r="AO525" s="31">
        <f t="shared" si="45"/>
        <v>11326</v>
      </c>
      <c r="AP525" s="32">
        <f t="shared" si="46"/>
        <v>237166.44</v>
      </c>
    </row>
    <row r="526" spans="1:42" ht="26.25" customHeight="1" x14ac:dyDescent="0.3">
      <c r="A526" s="48" t="s">
        <v>433</v>
      </c>
      <c r="B526" s="9">
        <v>151.9</v>
      </c>
      <c r="C526" s="31">
        <v>385</v>
      </c>
      <c r="D526" s="51" t="s">
        <v>406</v>
      </c>
      <c r="E526" s="24">
        <v>45364</v>
      </c>
      <c r="F526" s="24">
        <v>45364</v>
      </c>
      <c r="G526" s="3">
        <v>800</v>
      </c>
      <c r="H526" s="4">
        <v>9754</v>
      </c>
      <c r="I526" s="26"/>
      <c r="J526" s="26"/>
      <c r="K526" s="26"/>
      <c r="L526" s="26">
        <v>50</v>
      </c>
      <c r="M526" s="26"/>
      <c r="N526" s="26"/>
      <c r="O526" s="26">
        <v>50</v>
      </c>
      <c r="P526" s="26"/>
      <c r="Q526" s="26"/>
      <c r="R526" s="26"/>
      <c r="S526" s="26">
        <v>20</v>
      </c>
      <c r="T526" s="26"/>
      <c r="U526" s="26"/>
      <c r="V526" s="26">
        <v>100</v>
      </c>
      <c r="W526" s="26"/>
      <c r="X526" s="26"/>
      <c r="Y526" s="26"/>
      <c r="Z526" s="26">
        <v>100</v>
      </c>
      <c r="AA526" s="26"/>
      <c r="AB526" s="26"/>
      <c r="AC526" s="26">
        <v>170</v>
      </c>
      <c r="AD526" s="26"/>
      <c r="AE526" s="26"/>
      <c r="AF526" s="26"/>
      <c r="AG526" s="26">
        <v>250</v>
      </c>
      <c r="AH526" s="26"/>
      <c r="AI526" s="26">
        <v>50</v>
      </c>
      <c r="AJ526" s="26"/>
      <c r="AK526" s="26"/>
      <c r="AL526" s="26"/>
      <c r="AM526" s="26"/>
      <c r="AN526" s="30">
        <f t="shared" si="44"/>
        <v>790</v>
      </c>
      <c r="AO526" s="31">
        <f t="shared" si="45"/>
        <v>395</v>
      </c>
      <c r="AP526" s="32">
        <f t="shared" si="46"/>
        <v>60000.5</v>
      </c>
    </row>
    <row r="527" spans="1:42" ht="26.25" customHeight="1" x14ac:dyDescent="0.3">
      <c r="A527" s="48" t="s">
        <v>410</v>
      </c>
      <c r="B527" s="9">
        <v>342</v>
      </c>
      <c r="C527" s="31">
        <v>228</v>
      </c>
      <c r="D527" s="51" t="s">
        <v>978</v>
      </c>
      <c r="E527" s="24" t="s">
        <v>979</v>
      </c>
      <c r="F527" s="24" t="s">
        <v>979</v>
      </c>
      <c r="G527" s="3"/>
      <c r="H527" s="4">
        <v>1358</v>
      </c>
      <c r="I527" s="26"/>
      <c r="J527" s="26"/>
      <c r="K527" s="26"/>
      <c r="L527" s="26">
        <v>100</v>
      </c>
      <c r="M527" s="26"/>
      <c r="N527" s="26"/>
      <c r="O527" s="26">
        <v>100</v>
      </c>
      <c r="P527" s="26"/>
      <c r="Q527" s="26"/>
      <c r="R527" s="26"/>
      <c r="S527" s="26">
        <v>100</v>
      </c>
      <c r="T527" s="26"/>
      <c r="U527" s="26"/>
      <c r="V527" s="26">
        <v>50</v>
      </c>
      <c r="W527" s="26"/>
      <c r="X527" s="26"/>
      <c r="Y527" s="26"/>
      <c r="Z527" s="26">
        <v>50</v>
      </c>
      <c r="AA527" s="26"/>
      <c r="AB527" s="26"/>
      <c r="AC527" s="26">
        <v>110</v>
      </c>
      <c r="AD527" s="26"/>
      <c r="AE527" s="26"/>
      <c r="AF527" s="26"/>
      <c r="AG527" s="26">
        <v>350</v>
      </c>
      <c r="AH527" s="26"/>
      <c r="AI527" s="26">
        <v>50</v>
      </c>
      <c r="AJ527" s="26"/>
      <c r="AK527" s="26"/>
      <c r="AL527" s="26"/>
      <c r="AM527" s="26"/>
      <c r="AN527" s="30">
        <f t="shared" si="44"/>
        <v>910</v>
      </c>
      <c r="AO527" s="31">
        <f t="shared" si="45"/>
        <v>-682</v>
      </c>
      <c r="AP527" s="32">
        <f t="shared" si="46"/>
        <v>-233244</v>
      </c>
    </row>
    <row r="528" spans="1:42" ht="26.25" customHeight="1" x14ac:dyDescent="0.3">
      <c r="A528" s="20" t="s">
        <v>434</v>
      </c>
      <c r="B528" s="9">
        <v>360</v>
      </c>
      <c r="C528" s="31">
        <v>0</v>
      </c>
      <c r="D528" s="51" t="s">
        <v>423</v>
      </c>
      <c r="E528" s="24">
        <v>44729</v>
      </c>
      <c r="F528" s="24">
        <v>44729</v>
      </c>
      <c r="G528" s="3"/>
      <c r="H528" s="4">
        <v>836</v>
      </c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30">
        <f t="shared" si="44"/>
        <v>0</v>
      </c>
      <c r="AO528" s="31">
        <f t="shared" si="45"/>
        <v>0</v>
      </c>
      <c r="AP528" s="32">
        <f t="shared" si="46"/>
        <v>0</v>
      </c>
    </row>
    <row r="529" spans="1:42" ht="26.25" customHeight="1" x14ac:dyDescent="0.3">
      <c r="A529" s="48" t="s">
        <v>813</v>
      </c>
      <c r="B529" s="9">
        <v>812</v>
      </c>
      <c r="C529" s="31">
        <v>7</v>
      </c>
      <c r="D529" s="51" t="s">
        <v>814</v>
      </c>
      <c r="E529" s="24">
        <v>45077</v>
      </c>
      <c r="F529" s="24">
        <v>45077</v>
      </c>
      <c r="G529" s="3"/>
      <c r="H529" s="4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30">
        <f t="shared" si="44"/>
        <v>0</v>
      </c>
      <c r="AO529" s="31">
        <f t="shared" si="45"/>
        <v>7</v>
      </c>
      <c r="AP529" s="32">
        <f t="shared" si="46"/>
        <v>5684</v>
      </c>
    </row>
    <row r="530" spans="1:42" ht="26.25" customHeight="1" x14ac:dyDescent="0.3">
      <c r="A530" s="19" t="s">
        <v>629</v>
      </c>
      <c r="B530" s="9">
        <v>283</v>
      </c>
      <c r="C530" s="31">
        <v>4800</v>
      </c>
      <c r="D530" s="51" t="s">
        <v>680</v>
      </c>
      <c r="E530" s="24">
        <v>45364</v>
      </c>
      <c r="F530" s="24">
        <v>45364</v>
      </c>
      <c r="G530" s="3">
        <v>800</v>
      </c>
      <c r="H530" s="4">
        <v>1809</v>
      </c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>
        <v>800</v>
      </c>
      <c r="W530" s="26"/>
      <c r="X530" s="26"/>
      <c r="Y530" s="26"/>
      <c r="Z530" s="26"/>
      <c r="AA530" s="26"/>
      <c r="AB530" s="26"/>
      <c r="AC530" s="26">
        <v>400</v>
      </c>
      <c r="AD530" s="26"/>
      <c r="AE530" s="26"/>
      <c r="AF530" s="26"/>
      <c r="AG530" s="26">
        <v>800</v>
      </c>
      <c r="AH530" s="26"/>
      <c r="AI530" s="26">
        <v>100</v>
      </c>
      <c r="AJ530" s="26"/>
      <c r="AK530" s="26"/>
      <c r="AL530" s="26"/>
      <c r="AM530" s="26"/>
      <c r="AN530" s="30">
        <f t="shared" si="44"/>
        <v>2100</v>
      </c>
      <c r="AO530" s="31">
        <f t="shared" si="45"/>
        <v>3500</v>
      </c>
      <c r="AP530" s="32">
        <f t="shared" si="46"/>
        <v>990500</v>
      </c>
    </row>
    <row r="531" spans="1:42" ht="26.25" customHeight="1" x14ac:dyDescent="0.3">
      <c r="A531" s="20" t="s">
        <v>123</v>
      </c>
      <c r="B531" s="9">
        <v>42</v>
      </c>
      <c r="C531" s="31">
        <v>0</v>
      </c>
      <c r="D531" s="51"/>
      <c r="E531" s="24">
        <v>45098</v>
      </c>
      <c r="F531" s="24">
        <v>45098</v>
      </c>
      <c r="G531" s="3"/>
      <c r="H531" s="4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30">
        <f t="shared" si="44"/>
        <v>0</v>
      </c>
      <c r="AO531" s="31">
        <f t="shared" si="45"/>
        <v>0</v>
      </c>
      <c r="AP531" s="32">
        <f t="shared" si="46"/>
        <v>0</v>
      </c>
    </row>
    <row r="532" spans="1:42" ht="26.25" customHeight="1" x14ac:dyDescent="0.3">
      <c r="A532" s="48" t="s">
        <v>124</v>
      </c>
      <c r="B532" s="9"/>
      <c r="C532" s="31">
        <v>0</v>
      </c>
      <c r="D532" s="51"/>
      <c r="E532" s="24"/>
      <c r="F532" s="24"/>
      <c r="G532" s="3"/>
      <c r="H532" s="4">
        <v>8335</v>
      </c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30">
        <f t="shared" si="44"/>
        <v>0</v>
      </c>
      <c r="AO532" s="31">
        <f t="shared" si="45"/>
        <v>0</v>
      </c>
      <c r="AP532" s="32">
        <f t="shared" si="46"/>
        <v>0</v>
      </c>
    </row>
    <row r="533" spans="1:42" ht="26.25" customHeight="1" x14ac:dyDescent="0.3">
      <c r="A533" s="48" t="s">
        <v>125</v>
      </c>
      <c r="B533" s="9">
        <v>195</v>
      </c>
      <c r="C533" s="31">
        <v>0</v>
      </c>
      <c r="D533" s="51" t="s">
        <v>644</v>
      </c>
      <c r="E533" s="24">
        <v>45015</v>
      </c>
      <c r="F533" s="24">
        <v>45015</v>
      </c>
      <c r="G533" s="3"/>
      <c r="H533" s="4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30">
        <f t="shared" si="44"/>
        <v>0</v>
      </c>
      <c r="AO533" s="31">
        <f t="shared" si="45"/>
        <v>0</v>
      </c>
      <c r="AP533" s="32">
        <f t="shared" si="46"/>
        <v>0</v>
      </c>
    </row>
    <row r="534" spans="1:42" ht="26.25" customHeight="1" x14ac:dyDescent="0.3">
      <c r="A534" s="19" t="s">
        <v>523</v>
      </c>
      <c r="B534" s="16"/>
      <c r="C534" s="31">
        <v>0</v>
      </c>
      <c r="D534" s="52"/>
      <c r="E534" s="24">
        <v>44757</v>
      </c>
      <c r="F534" s="24">
        <v>44757</v>
      </c>
      <c r="G534" s="25"/>
      <c r="H534" s="25"/>
      <c r="I534" s="3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30">
        <f t="shared" si="44"/>
        <v>0</v>
      </c>
      <c r="AO534" s="31">
        <f t="shared" si="45"/>
        <v>0</v>
      </c>
      <c r="AP534" s="32">
        <f t="shared" si="46"/>
        <v>0</v>
      </c>
    </row>
    <row r="535" spans="1:42" ht="26.25" customHeight="1" x14ac:dyDescent="0.3">
      <c r="A535" s="19" t="s">
        <v>462</v>
      </c>
      <c r="B535" s="9">
        <v>450</v>
      </c>
      <c r="C535" s="31">
        <v>45</v>
      </c>
      <c r="D535" s="51" t="s">
        <v>608</v>
      </c>
      <c r="E535" s="24">
        <v>45352</v>
      </c>
      <c r="F535" s="24">
        <v>45352</v>
      </c>
      <c r="G535" s="3">
        <v>50</v>
      </c>
      <c r="H535" s="4">
        <v>9810</v>
      </c>
      <c r="I535" s="26">
        <v>10</v>
      </c>
      <c r="J535" s="26"/>
      <c r="K535" s="26"/>
      <c r="L535" s="26"/>
      <c r="M535" s="26"/>
      <c r="N535" s="26"/>
      <c r="O535" s="26"/>
      <c r="P535" s="26"/>
      <c r="Q535" s="26"/>
      <c r="R535" s="26"/>
      <c r="S535" s="26">
        <v>5</v>
      </c>
      <c r="T535" s="26"/>
      <c r="U535" s="26"/>
      <c r="V535" s="26"/>
      <c r="W535" s="26"/>
      <c r="X535" s="26"/>
      <c r="Y535" s="26"/>
      <c r="Z535" s="26">
        <v>4</v>
      </c>
      <c r="AA535" s="26"/>
      <c r="AB535" s="26"/>
      <c r="AC535" s="26"/>
      <c r="AD535" s="26"/>
      <c r="AE535" s="26"/>
      <c r="AF535" s="26"/>
      <c r="AG535" s="26">
        <v>10</v>
      </c>
      <c r="AH535" s="26"/>
      <c r="AI535" s="26"/>
      <c r="AJ535" s="26"/>
      <c r="AK535" s="26"/>
      <c r="AL535" s="26"/>
      <c r="AM535" s="26"/>
      <c r="AN535" s="30">
        <f t="shared" si="44"/>
        <v>29</v>
      </c>
      <c r="AO535" s="31">
        <f t="shared" si="45"/>
        <v>66</v>
      </c>
      <c r="AP535" s="32">
        <f t="shared" si="46"/>
        <v>29700</v>
      </c>
    </row>
    <row r="536" spans="1:42" ht="26.25" customHeight="1" x14ac:dyDescent="0.3">
      <c r="A536" s="48" t="s">
        <v>126</v>
      </c>
      <c r="B536" s="9">
        <v>114</v>
      </c>
      <c r="C536" s="31">
        <v>74</v>
      </c>
      <c r="D536" s="51" t="s">
        <v>630</v>
      </c>
      <c r="E536" s="24">
        <v>45033</v>
      </c>
      <c r="F536" s="24">
        <v>45033</v>
      </c>
      <c r="G536" s="3"/>
      <c r="H536" s="4">
        <v>9713</v>
      </c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30">
        <f t="shared" si="44"/>
        <v>0</v>
      </c>
      <c r="AO536" s="31">
        <f t="shared" si="45"/>
        <v>74</v>
      </c>
      <c r="AP536" s="32">
        <f t="shared" si="46"/>
        <v>8436</v>
      </c>
    </row>
    <row r="537" spans="1:42" ht="26.25" customHeight="1" x14ac:dyDescent="0.3">
      <c r="A537" s="19" t="s">
        <v>530</v>
      </c>
      <c r="B537" s="26"/>
      <c r="C537" s="31">
        <v>0</v>
      </c>
      <c r="D537" s="54" t="s">
        <v>459</v>
      </c>
      <c r="E537" s="24">
        <v>44749</v>
      </c>
      <c r="F537" s="24">
        <v>44749</v>
      </c>
      <c r="G537" s="3"/>
      <c r="H537" s="3"/>
      <c r="I537" s="3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30">
        <f t="shared" si="44"/>
        <v>0</v>
      </c>
      <c r="AO537" s="31">
        <f t="shared" si="45"/>
        <v>0</v>
      </c>
      <c r="AP537" s="32">
        <f t="shared" si="46"/>
        <v>0</v>
      </c>
    </row>
    <row r="538" spans="1:42" ht="26.25" customHeight="1" x14ac:dyDescent="0.3">
      <c r="A538" s="48" t="s">
        <v>435</v>
      </c>
      <c r="B538" s="9"/>
      <c r="C538" s="31">
        <v>10</v>
      </c>
      <c r="D538" s="51"/>
      <c r="E538" s="24"/>
      <c r="F538" s="24"/>
      <c r="G538" s="3"/>
      <c r="H538" s="4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30">
        <f t="shared" si="44"/>
        <v>0</v>
      </c>
      <c r="AO538" s="31">
        <f t="shared" si="45"/>
        <v>10</v>
      </c>
      <c r="AP538" s="32">
        <f t="shared" si="46"/>
        <v>0</v>
      </c>
    </row>
    <row r="539" spans="1:42" ht="26.25" customHeight="1" x14ac:dyDescent="0.3">
      <c r="A539" s="20" t="s">
        <v>127</v>
      </c>
      <c r="B539" s="9">
        <v>17.440000000000001</v>
      </c>
      <c r="C539" s="31">
        <v>0</v>
      </c>
      <c r="D539" s="51" t="s">
        <v>406</v>
      </c>
      <c r="E539" s="24">
        <v>44757</v>
      </c>
      <c r="F539" s="24">
        <v>44757</v>
      </c>
      <c r="G539" s="3"/>
      <c r="H539" s="4">
        <v>10455</v>
      </c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30">
        <f t="shared" si="44"/>
        <v>0</v>
      </c>
      <c r="AO539" s="31">
        <f t="shared" si="45"/>
        <v>0</v>
      </c>
      <c r="AP539" s="32">
        <f t="shared" si="46"/>
        <v>0</v>
      </c>
    </row>
    <row r="540" spans="1:42" ht="19.5" customHeight="1" x14ac:dyDescent="0.3">
      <c r="A540" s="48" t="s">
        <v>128</v>
      </c>
      <c r="B540" s="9">
        <v>420</v>
      </c>
      <c r="C540" s="31">
        <v>490</v>
      </c>
      <c r="D540" s="51" t="s">
        <v>406</v>
      </c>
      <c r="E540" s="24">
        <v>45369</v>
      </c>
      <c r="F540" s="24">
        <v>45369</v>
      </c>
      <c r="G540" s="3">
        <v>100</v>
      </c>
      <c r="H540" s="4">
        <v>1070</v>
      </c>
      <c r="I540" s="26"/>
      <c r="J540" s="26"/>
      <c r="K540" s="26"/>
      <c r="L540" s="26">
        <v>15</v>
      </c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>
        <v>30</v>
      </c>
      <c r="AA540" s="26"/>
      <c r="AB540" s="26"/>
      <c r="AC540" s="26">
        <v>20</v>
      </c>
      <c r="AD540" s="26"/>
      <c r="AE540" s="26"/>
      <c r="AF540" s="26"/>
      <c r="AG540" s="26">
        <v>25</v>
      </c>
      <c r="AH540" s="26"/>
      <c r="AI540" s="26"/>
      <c r="AJ540" s="26"/>
      <c r="AK540" s="26"/>
      <c r="AL540" s="26"/>
      <c r="AM540" s="26"/>
      <c r="AN540" s="30">
        <f t="shared" si="44"/>
        <v>90</v>
      </c>
      <c r="AO540" s="31">
        <f t="shared" si="45"/>
        <v>500</v>
      </c>
      <c r="AP540" s="32">
        <f t="shared" si="46"/>
        <v>210000</v>
      </c>
    </row>
    <row r="541" spans="1:42" ht="26.25" customHeight="1" x14ac:dyDescent="0.3">
      <c r="A541" s="48" t="s">
        <v>129</v>
      </c>
      <c r="B541" s="9">
        <v>1006.2</v>
      </c>
      <c r="C541" s="31">
        <v>1</v>
      </c>
      <c r="D541" s="51" t="s">
        <v>468</v>
      </c>
      <c r="E541" s="24">
        <v>44761</v>
      </c>
      <c r="F541" s="24">
        <v>44761</v>
      </c>
      <c r="G541" s="3"/>
      <c r="H541" s="4">
        <v>8678</v>
      </c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30">
        <f t="shared" ref="AN541:AN565" si="47">I541+J541+K541+L541+M541+N541+O541+P541+Q541+R541+S541+T541+U541+V541+W541+X541+Y541+Z541+AA541+AB541+AC541+AD541+AE541+AF541+AG541+AH541+AI541+AJ541+AK541+AL541+AM541</f>
        <v>0</v>
      </c>
      <c r="AO541" s="31">
        <f t="shared" si="45"/>
        <v>1</v>
      </c>
      <c r="AP541" s="32">
        <f t="shared" si="46"/>
        <v>1006.2</v>
      </c>
    </row>
    <row r="542" spans="1:42" ht="26.25" customHeight="1" x14ac:dyDescent="0.3">
      <c r="A542" s="48" t="s">
        <v>130</v>
      </c>
      <c r="B542" s="9"/>
      <c r="C542" s="31"/>
      <c r="D542" s="51"/>
      <c r="E542" s="24"/>
      <c r="F542" s="24"/>
      <c r="G542" s="3"/>
      <c r="H542" s="4">
        <v>9915</v>
      </c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30">
        <f t="shared" si="47"/>
        <v>0</v>
      </c>
      <c r="AO542" s="31">
        <f t="shared" si="45"/>
        <v>0</v>
      </c>
      <c r="AP542" s="32">
        <f t="shared" si="46"/>
        <v>0</v>
      </c>
    </row>
    <row r="543" spans="1:42" ht="26.25" customHeight="1" x14ac:dyDescent="0.3">
      <c r="A543" s="48" t="s">
        <v>871</v>
      </c>
      <c r="B543" s="9">
        <v>3850</v>
      </c>
      <c r="C543" s="31">
        <v>5</v>
      </c>
      <c r="D543" s="51" t="s">
        <v>620</v>
      </c>
      <c r="E543" s="24">
        <v>45212</v>
      </c>
      <c r="F543" s="24">
        <v>45212</v>
      </c>
      <c r="G543" s="3"/>
      <c r="H543" s="4">
        <v>1802</v>
      </c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30">
        <f t="shared" si="47"/>
        <v>0</v>
      </c>
      <c r="AO543" s="31">
        <f t="shared" si="45"/>
        <v>5</v>
      </c>
      <c r="AP543" s="32">
        <f t="shared" si="46"/>
        <v>19250</v>
      </c>
    </row>
    <row r="544" spans="1:42" ht="21.75" customHeight="1" x14ac:dyDescent="0.3">
      <c r="A544" s="48" t="s">
        <v>131</v>
      </c>
      <c r="B544" s="9">
        <v>17.100000000000001</v>
      </c>
      <c r="C544" s="31">
        <v>654</v>
      </c>
      <c r="D544" s="51" t="s">
        <v>406</v>
      </c>
      <c r="E544" s="24">
        <v>45335</v>
      </c>
      <c r="F544" s="24">
        <v>45335</v>
      </c>
      <c r="G544" s="3">
        <v>200</v>
      </c>
      <c r="H544" s="4">
        <v>1795</v>
      </c>
      <c r="I544" s="26"/>
      <c r="J544" s="26"/>
      <c r="K544" s="26"/>
      <c r="L544" s="26">
        <v>100</v>
      </c>
      <c r="M544" s="26"/>
      <c r="N544" s="26"/>
      <c r="O544" s="26"/>
      <c r="P544" s="26"/>
      <c r="Q544" s="26"/>
      <c r="R544" s="26"/>
      <c r="S544" s="26">
        <v>25</v>
      </c>
      <c r="T544" s="26"/>
      <c r="U544" s="26"/>
      <c r="V544" s="26">
        <v>40</v>
      </c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>
        <v>50</v>
      </c>
      <c r="AH544" s="26"/>
      <c r="AI544" s="26"/>
      <c r="AJ544" s="26"/>
      <c r="AK544" s="26"/>
      <c r="AL544" s="26"/>
      <c r="AM544" s="26"/>
      <c r="AN544" s="30">
        <f t="shared" si="47"/>
        <v>215</v>
      </c>
      <c r="AO544" s="31">
        <f t="shared" ref="AO544:AO565" si="48">C544+G544-AN544</f>
        <v>639</v>
      </c>
      <c r="AP544" s="32">
        <f t="shared" si="46"/>
        <v>10926.900000000001</v>
      </c>
    </row>
    <row r="545" spans="1:42" ht="26.25" customHeight="1" x14ac:dyDescent="0.3">
      <c r="A545" s="48" t="s">
        <v>132</v>
      </c>
      <c r="B545" s="9">
        <v>0.2</v>
      </c>
      <c r="C545" s="31">
        <v>200</v>
      </c>
      <c r="D545" s="51" t="s">
        <v>406</v>
      </c>
      <c r="E545" s="24">
        <v>45364</v>
      </c>
      <c r="F545" s="24">
        <v>45364</v>
      </c>
      <c r="G545" s="3">
        <v>500</v>
      </c>
      <c r="H545" s="4">
        <v>1417</v>
      </c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>
        <v>100</v>
      </c>
      <c r="AA545" s="26"/>
      <c r="AB545" s="26"/>
      <c r="AC545" s="26">
        <v>100</v>
      </c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30">
        <f t="shared" si="47"/>
        <v>200</v>
      </c>
      <c r="AO545" s="31">
        <f t="shared" si="48"/>
        <v>500</v>
      </c>
      <c r="AP545" s="32">
        <f t="shared" si="46"/>
        <v>100</v>
      </c>
    </row>
    <row r="546" spans="1:42" ht="26.25" customHeight="1" x14ac:dyDescent="0.3">
      <c r="A546" s="48" t="s">
        <v>133</v>
      </c>
      <c r="B546" s="9">
        <v>0.41</v>
      </c>
      <c r="C546" s="31">
        <v>200</v>
      </c>
      <c r="D546" s="51" t="s">
        <v>406</v>
      </c>
      <c r="E546" s="24">
        <v>45309</v>
      </c>
      <c r="F546" s="24">
        <v>45309</v>
      </c>
      <c r="G546" s="3"/>
      <c r="H546" s="4">
        <v>1418</v>
      </c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30">
        <f t="shared" si="47"/>
        <v>0</v>
      </c>
      <c r="AO546" s="31">
        <f t="shared" si="48"/>
        <v>200</v>
      </c>
      <c r="AP546" s="32">
        <f t="shared" si="46"/>
        <v>82</v>
      </c>
    </row>
    <row r="547" spans="1:42" ht="26.25" customHeight="1" x14ac:dyDescent="0.3">
      <c r="A547" s="48" t="s">
        <v>134</v>
      </c>
      <c r="B547" s="9">
        <v>40</v>
      </c>
      <c r="C547" s="31">
        <v>170</v>
      </c>
      <c r="D547" s="51" t="s">
        <v>836</v>
      </c>
      <c r="E547" s="24">
        <v>45328</v>
      </c>
      <c r="F547" s="24">
        <v>45328</v>
      </c>
      <c r="G547" s="3"/>
      <c r="H547" s="4">
        <v>8332</v>
      </c>
      <c r="I547" s="26"/>
      <c r="J547" s="26"/>
      <c r="K547" s="26"/>
      <c r="L547" s="26">
        <v>50</v>
      </c>
      <c r="M547" s="26"/>
      <c r="N547" s="26"/>
      <c r="O547" s="26"/>
      <c r="P547" s="26"/>
      <c r="Q547" s="26"/>
      <c r="R547" s="26"/>
      <c r="S547" s="26">
        <v>50</v>
      </c>
      <c r="T547" s="26"/>
      <c r="U547" s="26"/>
      <c r="V547" s="26">
        <v>50</v>
      </c>
      <c r="W547" s="26"/>
      <c r="X547" s="26"/>
      <c r="Y547" s="26"/>
      <c r="Z547" s="26"/>
      <c r="AA547" s="26"/>
      <c r="AB547" s="26"/>
      <c r="AC547" s="26">
        <v>100</v>
      </c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30">
        <f t="shared" si="47"/>
        <v>250</v>
      </c>
      <c r="AO547" s="31">
        <f t="shared" si="48"/>
        <v>-80</v>
      </c>
      <c r="AP547" s="32">
        <f t="shared" si="46"/>
        <v>-3200</v>
      </c>
    </row>
    <row r="548" spans="1:42" ht="26.25" customHeight="1" x14ac:dyDescent="0.3">
      <c r="A548" s="48" t="s">
        <v>135</v>
      </c>
      <c r="B548" s="9">
        <v>75</v>
      </c>
      <c r="C548" s="31">
        <v>1070</v>
      </c>
      <c r="D548" s="51" t="s">
        <v>837</v>
      </c>
      <c r="E548" s="24">
        <v>45328</v>
      </c>
      <c r="F548" s="24">
        <v>45328</v>
      </c>
      <c r="G548" s="3"/>
      <c r="H548" s="4">
        <v>51101551</v>
      </c>
      <c r="I548" s="26"/>
      <c r="J548" s="26"/>
      <c r="K548" s="26"/>
      <c r="L548" s="26">
        <v>50</v>
      </c>
      <c r="M548" s="26"/>
      <c r="N548" s="26"/>
      <c r="O548" s="26"/>
      <c r="P548" s="26"/>
      <c r="Q548" s="26"/>
      <c r="R548" s="26"/>
      <c r="S548" s="26">
        <v>50</v>
      </c>
      <c r="T548" s="26"/>
      <c r="U548" s="26"/>
      <c r="V548" s="26">
        <v>50</v>
      </c>
      <c r="W548" s="26"/>
      <c r="X548" s="26"/>
      <c r="Y548" s="26"/>
      <c r="Z548" s="26">
        <v>100</v>
      </c>
      <c r="AA548" s="26"/>
      <c r="AB548" s="26"/>
      <c r="AC548" s="26">
        <v>100</v>
      </c>
      <c r="AD548" s="26"/>
      <c r="AE548" s="26"/>
      <c r="AF548" s="26"/>
      <c r="AG548" s="26">
        <v>200</v>
      </c>
      <c r="AH548" s="26"/>
      <c r="AI548" s="26">
        <v>50</v>
      </c>
      <c r="AJ548" s="26"/>
      <c r="AK548" s="26"/>
      <c r="AL548" s="26"/>
      <c r="AM548" s="26"/>
      <c r="AN548" s="30">
        <f t="shared" si="47"/>
        <v>600</v>
      </c>
      <c r="AO548" s="31">
        <f t="shared" si="48"/>
        <v>470</v>
      </c>
      <c r="AP548" s="32">
        <f t="shared" si="46"/>
        <v>35250</v>
      </c>
    </row>
    <row r="549" spans="1:42" ht="26.25" customHeight="1" x14ac:dyDescent="0.3">
      <c r="A549" s="48" t="s">
        <v>577</v>
      </c>
      <c r="B549" s="9">
        <v>70</v>
      </c>
      <c r="C549" s="31">
        <v>120</v>
      </c>
      <c r="D549" s="51" t="s">
        <v>458</v>
      </c>
      <c r="E549" s="24">
        <v>45351</v>
      </c>
      <c r="F549" s="24">
        <v>45351</v>
      </c>
      <c r="G549" s="3">
        <v>1880</v>
      </c>
      <c r="H549" s="4">
        <v>2123</v>
      </c>
      <c r="I549" s="26"/>
      <c r="J549" s="26"/>
      <c r="K549" s="26"/>
      <c r="L549" s="26">
        <v>60</v>
      </c>
      <c r="M549" s="26"/>
      <c r="N549" s="26"/>
      <c r="O549" s="26">
        <v>60</v>
      </c>
      <c r="P549" s="26"/>
      <c r="Q549" s="26"/>
      <c r="R549" s="26"/>
      <c r="S549" s="26">
        <v>60</v>
      </c>
      <c r="T549" s="26"/>
      <c r="U549" s="26"/>
      <c r="V549" s="26">
        <v>60</v>
      </c>
      <c r="W549" s="26"/>
      <c r="X549" s="26"/>
      <c r="Y549" s="26"/>
      <c r="Z549" s="26"/>
      <c r="AA549" s="26"/>
      <c r="AB549" s="26"/>
      <c r="AC549" s="26">
        <v>60</v>
      </c>
      <c r="AD549" s="26"/>
      <c r="AE549" s="26"/>
      <c r="AF549" s="26"/>
      <c r="AG549" s="26">
        <v>90</v>
      </c>
      <c r="AH549" s="26"/>
      <c r="AI549" s="26"/>
      <c r="AJ549" s="26"/>
      <c r="AK549" s="26"/>
      <c r="AL549" s="26"/>
      <c r="AM549" s="26"/>
      <c r="AN549" s="30">
        <f t="shared" si="47"/>
        <v>390</v>
      </c>
      <c r="AO549" s="31">
        <f t="shared" si="48"/>
        <v>1610</v>
      </c>
      <c r="AP549" s="32">
        <f t="shared" si="46"/>
        <v>112700</v>
      </c>
    </row>
    <row r="550" spans="1:42" ht="26.25" customHeight="1" x14ac:dyDescent="0.3">
      <c r="A550" s="19" t="s">
        <v>136</v>
      </c>
      <c r="B550" s="9">
        <v>44.16</v>
      </c>
      <c r="C550" s="31">
        <v>16</v>
      </c>
      <c r="D550" s="51" t="s">
        <v>406</v>
      </c>
      <c r="E550" s="24">
        <v>45211</v>
      </c>
      <c r="F550" s="24">
        <v>45211</v>
      </c>
      <c r="G550" s="3"/>
      <c r="H550" s="4">
        <v>9168</v>
      </c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30">
        <f t="shared" si="47"/>
        <v>0</v>
      </c>
      <c r="AO550" s="31">
        <f t="shared" si="48"/>
        <v>16</v>
      </c>
      <c r="AP550" s="32">
        <f t="shared" si="46"/>
        <v>706.56</v>
      </c>
    </row>
    <row r="551" spans="1:42" ht="26.25" customHeight="1" x14ac:dyDescent="0.3">
      <c r="A551" s="20" t="s">
        <v>137</v>
      </c>
      <c r="B551" s="9">
        <v>27</v>
      </c>
      <c r="C551" s="31">
        <v>0</v>
      </c>
      <c r="D551" s="51"/>
      <c r="E551" s="24"/>
      <c r="F551" s="24"/>
      <c r="G551" s="3"/>
      <c r="H551" s="4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30">
        <f t="shared" si="47"/>
        <v>0</v>
      </c>
      <c r="AO551" s="31">
        <f t="shared" si="48"/>
        <v>0</v>
      </c>
      <c r="AP551" s="32">
        <f t="shared" si="46"/>
        <v>0</v>
      </c>
    </row>
    <row r="552" spans="1:42" ht="26.25" customHeight="1" x14ac:dyDescent="0.3">
      <c r="A552" s="48" t="s">
        <v>138</v>
      </c>
      <c r="B552" s="9">
        <v>144</v>
      </c>
      <c r="C552" s="31">
        <v>587</v>
      </c>
      <c r="D552" s="51" t="s">
        <v>406</v>
      </c>
      <c r="E552" s="24">
        <v>44887</v>
      </c>
      <c r="F552" s="24">
        <v>44887</v>
      </c>
      <c r="G552" s="3"/>
      <c r="H552" s="4">
        <v>1538</v>
      </c>
      <c r="I552" s="26"/>
      <c r="J552" s="26"/>
      <c r="K552" s="26"/>
      <c r="L552" s="26"/>
      <c r="M552" s="26"/>
      <c r="N552" s="26"/>
      <c r="O552" s="26">
        <v>2</v>
      </c>
      <c r="P552" s="26"/>
      <c r="Q552" s="26"/>
      <c r="R552" s="26"/>
      <c r="S552" s="26">
        <v>5</v>
      </c>
      <c r="T552" s="26"/>
      <c r="U552" s="26"/>
      <c r="V552" s="26">
        <v>2</v>
      </c>
      <c r="W552" s="26"/>
      <c r="X552" s="26"/>
      <c r="Y552" s="26"/>
      <c r="Z552" s="26">
        <v>2</v>
      </c>
      <c r="AA552" s="26">
        <v>3</v>
      </c>
      <c r="AB552" s="26"/>
      <c r="AC552" s="26"/>
      <c r="AD552" s="26"/>
      <c r="AE552" s="26"/>
      <c r="AF552" s="26"/>
      <c r="AG552" s="26">
        <v>10</v>
      </c>
      <c r="AH552" s="26"/>
      <c r="AI552" s="26"/>
      <c r="AJ552" s="26"/>
      <c r="AK552" s="26"/>
      <c r="AL552" s="26"/>
      <c r="AM552" s="26"/>
      <c r="AN552" s="30">
        <f t="shared" si="47"/>
        <v>24</v>
      </c>
      <c r="AO552" s="31">
        <f t="shared" si="48"/>
        <v>563</v>
      </c>
      <c r="AP552" s="32">
        <f t="shared" ref="AP552:AP583" si="49">B552*AO552</f>
        <v>81072</v>
      </c>
    </row>
    <row r="553" spans="1:42" ht="26.25" customHeight="1" x14ac:dyDescent="0.3">
      <c r="A553" s="48" t="s">
        <v>921</v>
      </c>
      <c r="B553" s="9">
        <v>178.8</v>
      </c>
      <c r="C553" s="31">
        <v>235</v>
      </c>
      <c r="D553" s="51" t="s">
        <v>860</v>
      </c>
      <c r="E553" s="24">
        <v>45309</v>
      </c>
      <c r="F553" s="24">
        <v>45309</v>
      </c>
      <c r="G553" s="3"/>
      <c r="H553" s="4">
        <v>10302</v>
      </c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>
        <v>10</v>
      </c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>
        <v>40</v>
      </c>
      <c r="AH553" s="26"/>
      <c r="AI553" s="26"/>
      <c r="AJ553" s="26"/>
      <c r="AK553" s="26"/>
      <c r="AL553" s="26"/>
      <c r="AM553" s="26"/>
      <c r="AN553" s="30">
        <f t="shared" si="47"/>
        <v>50</v>
      </c>
      <c r="AO553" s="31">
        <f t="shared" si="48"/>
        <v>185</v>
      </c>
      <c r="AP553" s="32">
        <f t="shared" si="49"/>
        <v>33078</v>
      </c>
    </row>
    <row r="554" spans="1:42" ht="26.25" customHeight="1" x14ac:dyDescent="0.3">
      <c r="A554" s="20" t="s">
        <v>139</v>
      </c>
      <c r="B554" s="9"/>
      <c r="C554" s="31">
        <v>0</v>
      </c>
      <c r="D554" s="51"/>
      <c r="E554" s="24"/>
      <c r="F554" s="24"/>
      <c r="G554" s="3"/>
      <c r="H554" s="4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30">
        <f t="shared" si="47"/>
        <v>0</v>
      </c>
      <c r="AO554" s="31">
        <f t="shared" si="48"/>
        <v>0</v>
      </c>
      <c r="AP554" s="32">
        <f t="shared" si="49"/>
        <v>0</v>
      </c>
    </row>
    <row r="555" spans="1:42" ht="26.25" customHeight="1" x14ac:dyDescent="0.3">
      <c r="A555" s="48" t="s">
        <v>436</v>
      </c>
      <c r="B555" s="9"/>
      <c r="C555" s="31">
        <v>0</v>
      </c>
      <c r="D555" s="51"/>
      <c r="E555" s="24"/>
      <c r="F555" s="24"/>
      <c r="G555" s="3"/>
      <c r="H555" s="4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30">
        <f t="shared" si="47"/>
        <v>0</v>
      </c>
      <c r="AO555" s="31">
        <f t="shared" si="48"/>
        <v>0</v>
      </c>
      <c r="AP555" s="32">
        <f t="shared" si="49"/>
        <v>0</v>
      </c>
    </row>
    <row r="556" spans="1:42" ht="26.25" customHeight="1" x14ac:dyDescent="0.3">
      <c r="A556" s="20" t="s">
        <v>140</v>
      </c>
      <c r="B556" s="9"/>
      <c r="C556" s="31">
        <v>0</v>
      </c>
      <c r="D556" s="51"/>
      <c r="E556" s="24"/>
      <c r="F556" s="24"/>
      <c r="G556" s="3"/>
      <c r="H556" s="4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30">
        <f t="shared" si="47"/>
        <v>0</v>
      </c>
      <c r="AO556" s="31">
        <f t="shared" si="48"/>
        <v>0</v>
      </c>
      <c r="AP556" s="32">
        <f t="shared" si="49"/>
        <v>0</v>
      </c>
    </row>
    <row r="557" spans="1:42" s="7" customFormat="1" ht="23.25" customHeight="1" x14ac:dyDescent="0.3">
      <c r="A557" s="17" t="s">
        <v>141</v>
      </c>
      <c r="B557" s="9"/>
      <c r="C557" s="31">
        <v>0</v>
      </c>
      <c r="D557" s="51"/>
      <c r="E557" s="24"/>
      <c r="F557" s="24"/>
      <c r="G557" s="5"/>
      <c r="H557" s="33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30">
        <f t="shared" si="47"/>
        <v>0</v>
      </c>
      <c r="AO557" s="31">
        <f t="shared" si="48"/>
        <v>0</v>
      </c>
      <c r="AP557" s="32">
        <f t="shared" si="49"/>
        <v>0</v>
      </c>
    </row>
    <row r="558" spans="1:42" ht="26.25" customHeight="1" x14ac:dyDescent="0.3">
      <c r="A558" s="19" t="s">
        <v>142</v>
      </c>
      <c r="B558" s="9">
        <v>0.48</v>
      </c>
      <c r="C558" s="31"/>
      <c r="D558" s="51" t="s">
        <v>406</v>
      </c>
      <c r="E558" s="24">
        <v>45058</v>
      </c>
      <c r="F558" s="24">
        <v>45058</v>
      </c>
      <c r="G558" s="3"/>
      <c r="H558" s="4">
        <v>1589</v>
      </c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>
        <v>200</v>
      </c>
      <c r="AJ558" s="26"/>
      <c r="AK558" s="26"/>
      <c r="AL558" s="26"/>
      <c r="AM558" s="26"/>
      <c r="AN558" s="30">
        <f t="shared" si="47"/>
        <v>200</v>
      </c>
      <c r="AO558" s="31">
        <f t="shared" si="48"/>
        <v>-200</v>
      </c>
      <c r="AP558" s="32">
        <f t="shared" si="49"/>
        <v>-96</v>
      </c>
    </row>
    <row r="559" spans="1:42" ht="21.75" customHeight="1" x14ac:dyDescent="0.3">
      <c r="A559" s="48" t="s">
        <v>143</v>
      </c>
      <c r="B559" s="9">
        <v>16.579999999999998</v>
      </c>
      <c r="C559" s="31">
        <v>11899</v>
      </c>
      <c r="D559" s="51" t="s">
        <v>851</v>
      </c>
      <c r="E559" s="24">
        <v>45211</v>
      </c>
      <c r="F559" s="24">
        <v>45211</v>
      </c>
      <c r="G559" s="3"/>
      <c r="H559" s="4">
        <v>9332</v>
      </c>
      <c r="I559" s="26"/>
      <c r="J559" s="26"/>
      <c r="K559" s="26"/>
      <c r="L559" s="26">
        <v>300</v>
      </c>
      <c r="M559" s="26"/>
      <c r="N559" s="26"/>
      <c r="O559" s="26">
        <v>300</v>
      </c>
      <c r="P559" s="26"/>
      <c r="Q559" s="26"/>
      <c r="R559" s="26"/>
      <c r="S559" s="26">
        <v>300</v>
      </c>
      <c r="T559" s="26"/>
      <c r="U559" s="26"/>
      <c r="V559" s="26">
        <v>300</v>
      </c>
      <c r="W559" s="26"/>
      <c r="X559" s="26"/>
      <c r="Y559" s="26"/>
      <c r="Z559" s="26">
        <v>400</v>
      </c>
      <c r="AA559" s="26"/>
      <c r="AB559" s="26"/>
      <c r="AC559" s="26">
        <v>300</v>
      </c>
      <c r="AD559" s="26"/>
      <c r="AE559" s="26"/>
      <c r="AF559" s="26"/>
      <c r="AG559" s="26">
        <v>700</v>
      </c>
      <c r="AH559" s="26"/>
      <c r="AI559" s="26"/>
      <c r="AJ559" s="26"/>
      <c r="AK559" s="26"/>
      <c r="AL559" s="26"/>
      <c r="AM559" s="26"/>
      <c r="AN559" s="30">
        <f t="shared" si="47"/>
        <v>2600</v>
      </c>
      <c r="AO559" s="31">
        <f t="shared" si="48"/>
        <v>9299</v>
      </c>
      <c r="AP559" s="32">
        <f t="shared" si="49"/>
        <v>154177.41999999998</v>
      </c>
    </row>
    <row r="560" spans="1:42" ht="21.75" customHeight="1" x14ac:dyDescent="0.3">
      <c r="A560" s="48" t="s">
        <v>144</v>
      </c>
      <c r="B560" s="9"/>
      <c r="C560" s="31">
        <v>40</v>
      </c>
      <c r="D560" s="51"/>
      <c r="E560" s="24"/>
      <c r="F560" s="24"/>
      <c r="G560" s="3"/>
      <c r="H560" s="4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30">
        <f t="shared" si="47"/>
        <v>0</v>
      </c>
      <c r="AO560" s="31">
        <f t="shared" si="48"/>
        <v>40</v>
      </c>
      <c r="AP560" s="32">
        <f t="shared" si="49"/>
        <v>0</v>
      </c>
    </row>
    <row r="561" spans="1:42" ht="26.25" customHeight="1" x14ac:dyDescent="0.3">
      <c r="A561" s="48" t="s">
        <v>824</v>
      </c>
      <c r="B561" s="9">
        <v>21.24</v>
      </c>
      <c r="C561" s="31">
        <v>1</v>
      </c>
      <c r="D561" s="51" t="s">
        <v>406</v>
      </c>
      <c r="E561" s="24">
        <v>45211</v>
      </c>
      <c r="F561" s="24">
        <v>45211</v>
      </c>
      <c r="G561" s="3"/>
      <c r="H561" s="4">
        <v>9950</v>
      </c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30">
        <f t="shared" si="47"/>
        <v>0</v>
      </c>
      <c r="AO561" s="31">
        <f t="shared" si="48"/>
        <v>1</v>
      </c>
      <c r="AP561" s="32">
        <f t="shared" si="49"/>
        <v>21.24</v>
      </c>
    </row>
    <row r="562" spans="1:42" ht="26.25" customHeight="1" x14ac:dyDescent="0.3">
      <c r="A562" s="48" t="s">
        <v>735</v>
      </c>
      <c r="B562" s="9"/>
      <c r="C562" s="31">
        <v>75</v>
      </c>
      <c r="D562" s="51" t="s">
        <v>406</v>
      </c>
      <c r="E562" s="24">
        <v>45148</v>
      </c>
      <c r="F562" s="24">
        <v>45148</v>
      </c>
      <c r="G562" s="3"/>
      <c r="H562" s="4">
        <v>9951</v>
      </c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30">
        <f t="shared" si="47"/>
        <v>0</v>
      </c>
      <c r="AO562" s="31">
        <f t="shared" si="48"/>
        <v>75</v>
      </c>
      <c r="AP562" s="32">
        <f t="shared" si="49"/>
        <v>0</v>
      </c>
    </row>
    <row r="563" spans="1:42" ht="26.25" customHeight="1" x14ac:dyDescent="0.3">
      <c r="A563" s="48" t="s">
        <v>739</v>
      </c>
      <c r="B563" s="9">
        <v>1692.31</v>
      </c>
      <c r="C563" s="31">
        <v>1</v>
      </c>
      <c r="D563" s="51" t="s">
        <v>740</v>
      </c>
      <c r="E563" s="24">
        <v>45147</v>
      </c>
      <c r="F563" s="24">
        <v>45147</v>
      </c>
      <c r="G563" s="3"/>
      <c r="H563" s="4">
        <v>9952</v>
      </c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30">
        <f t="shared" si="47"/>
        <v>0</v>
      </c>
      <c r="AO563" s="31">
        <f t="shared" si="48"/>
        <v>1</v>
      </c>
      <c r="AP563" s="32">
        <f t="shared" si="49"/>
        <v>1692.31</v>
      </c>
    </row>
    <row r="564" spans="1:42" ht="26.25" customHeight="1" x14ac:dyDescent="0.3">
      <c r="A564" s="48" t="s">
        <v>145</v>
      </c>
      <c r="B564" s="9">
        <v>6.9</v>
      </c>
      <c r="C564" s="31">
        <v>7100</v>
      </c>
      <c r="D564" s="51" t="s">
        <v>747</v>
      </c>
      <c r="E564" s="24">
        <v>45364</v>
      </c>
      <c r="F564" s="24">
        <v>45364</v>
      </c>
      <c r="G564" s="3">
        <v>2000</v>
      </c>
      <c r="H564" s="4">
        <v>1757</v>
      </c>
      <c r="I564" s="26"/>
      <c r="J564" s="26"/>
      <c r="K564" s="26"/>
      <c r="L564" s="26">
        <v>200</v>
      </c>
      <c r="M564" s="26"/>
      <c r="N564" s="26"/>
      <c r="O564" s="26"/>
      <c r="P564" s="26"/>
      <c r="Q564" s="26"/>
      <c r="R564" s="26"/>
      <c r="S564" s="26"/>
      <c r="T564" s="26"/>
      <c r="U564" s="26"/>
      <c r="V564" s="26">
        <v>200</v>
      </c>
      <c r="W564" s="26"/>
      <c r="X564" s="26"/>
      <c r="Y564" s="26"/>
      <c r="Z564" s="26">
        <v>300</v>
      </c>
      <c r="AA564" s="26"/>
      <c r="AB564" s="26"/>
      <c r="AC564" s="26"/>
      <c r="AD564" s="26"/>
      <c r="AE564" s="26"/>
      <c r="AF564" s="26"/>
      <c r="AG564" s="26">
        <v>400</v>
      </c>
      <c r="AH564" s="26"/>
      <c r="AI564" s="26"/>
      <c r="AJ564" s="26"/>
      <c r="AK564" s="26"/>
      <c r="AL564" s="26"/>
      <c r="AM564" s="26"/>
      <c r="AN564" s="30">
        <f t="shared" si="47"/>
        <v>1100</v>
      </c>
      <c r="AO564" s="31">
        <f t="shared" si="48"/>
        <v>8000</v>
      </c>
      <c r="AP564" s="32">
        <f t="shared" si="49"/>
        <v>55200</v>
      </c>
    </row>
    <row r="565" spans="1:42" ht="26.25" customHeight="1" x14ac:dyDescent="0.3">
      <c r="A565" s="48" t="s">
        <v>694</v>
      </c>
      <c r="B565" s="9">
        <v>29.96</v>
      </c>
      <c r="C565" s="31">
        <v>600</v>
      </c>
      <c r="D565" s="51" t="s">
        <v>406</v>
      </c>
      <c r="E565" s="24">
        <v>45364</v>
      </c>
      <c r="F565" s="24">
        <v>45364</v>
      </c>
      <c r="G565" s="3">
        <v>100</v>
      </c>
      <c r="H565" s="4">
        <v>1444</v>
      </c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>
        <v>50</v>
      </c>
      <c r="AH565" s="26"/>
      <c r="AI565" s="26"/>
      <c r="AJ565" s="26"/>
      <c r="AK565" s="26"/>
      <c r="AL565" s="26"/>
      <c r="AM565" s="26"/>
      <c r="AN565" s="30">
        <f t="shared" si="47"/>
        <v>50</v>
      </c>
      <c r="AO565" s="31">
        <f t="shared" si="48"/>
        <v>650</v>
      </c>
      <c r="AP565" s="32">
        <f t="shared" si="49"/>
        <v>19474</v>
      </c>
    </row>
    <row r="566" spans="1:42" ht="26.25" customHeight="1" x14ac:dyDescent="0.3">
      <c r="A566" s="48" t="s">
        <v>926</v>
      </c>
      <c r="B566" s="9"/>
      <c r="C566" s="31"/>
      <c r="D566" s="51"/>
      <c r="E566" s="24"/>
      <c r="F566" s="24"/>
      <c r="G566" s="3"/>
      <c r="H566" s="4"/>
      <c r="I566" s="26"/>
      <c r="J566" s="26" t="s">
        <v>987</v>
      </c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>
        <v>30</v>
      </c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30"/>
      <c r="AO566" s="31"/>
      <c r="AP566" s="32">
        <f t="shared" si="49"/>
        <v>0</v>
      </c>
    </row>
    <row r="567" spans="1:42" ht="26.25" customHeight="1" x14ac:dyDescent="0.3">
      <c r="A567" s="48" t="s">
        <v>800</v>
      </c>
      <c r="B567" s="9">
        <v>446</v>
      </c>
      <c r="C567" s="31">
        <v>10</v>
      </c>
      <c r="D567" s="51" t="s">
        <v>814</v>
      </c>
      <c r="E567" s="24">
        <v>45077</v>
      </c>
      <c r="F567" s="24">
        <v>45077</v>
      </c>
      <c r="G567" s="3"/>
      <c r="H567" s="4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30">
        <f t="shared" ref="AN567:AN589" si="50">I567+J567+K567+L567+M567+N567+O567+P567+Q567+R567+S567+T567+U567+V567+W567+X567+Y567+Z567+AA567+AB567+AC567+AD567+AE567+AF567+AG567+AH567+AI567+AJ567+AK567+AL567+AM567</f>
        <v>0</v>
      </c>
      <c r="AO567" s="31">
        <f>C567+G567-AN567</f>
        <v>10</v>
      </c>
      <c r="AP567" s="32">
        <f t="shared" si="49"/>
        <v>4460</v>
      </c>
    </row>
    <row r="568" spans="1:42" ht="26.25" customHeight="1" x14ac:dyDescent="0.3">
      <c r="A568" s="48" t="s">
        <v>290</v>
      </c>
      <c r="B568" s="9">
        <v>2980</v>
      </c>
      <c r="C568" s="31">
        <v>15</v>
      </c>
      <c r="D568" s="51" t="s">
        <v>848</v>
      </c>
      <c r="E568" s="24">
        <v>45329</v>
      </c>
      <c r="F568" s="24">
        <v>45329</v>
      </c>
      <c r="G568" s="3"/>
      <c r="H568" s="4"/>
      <c r="I568" s="26">
        <v>4</v>
      </c>
      <c r="J568" s="26"/>
      <c r="K568" s="26"/>
      <c r="L568" s="26"/>
      <c r="M568" s="26"/>
      <c r="N568" s="26"/>
      <c r="O568" s="26"/>
      <c r="P568" s="26">
        <v>4</v>
      </c>
      <c r="Q568" s="26"/>
      <c r="R568" s="26"/>
      <c r="S568" s="26"/>
      <c r="T568" s="26"/>
      <c r="U568" s="26"/>
      <c r="V568" s="26">
        <v>4</v>
      </c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>
        <v>4</v>
      </c>
      <c r="AJ568" s="26"/>
      <c r="AK568" s="26"/>
      <c r="AL568" s="26"/>
      <c r="AM568" s="26"/>
      <c r="AN568" s="30">
        <f t="shared" si="50"/>
        <v>16</v>
      </c>
      <c r="AO568" s="31">
        <v>15</v>
      </c>
      <c r="AP568" s="32">
        <f t="shared" si="49"/>
        <v>44700</v>
      </c>
    </row>
    <row r="569" spans="1:42" ht="26.25" customHeight="1" x14ac:dyDescent="0.3">
      <c r="A569" s="48" t="s">
        <v>821</v>
      </c>
      <c r="B569" s="9">
        <v>3200</v>
      </c>
      <c r="C569" s="31">
        <v>36</v>
      </c>
      <c r="D569" s="51" t="s">
        <v>815</v>
      </c>
      <c r="E569" s="24">
        <v>45159</v>
      </c>
      <c r="F569" s="24">
        <v>45159</v>
      </c>
      <c r="G569" s="3"/>
      <c r="H569" s="4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30">
        <f t="shared" si="50"/>
        <v>0</v>
      </c>
      <c r="AO569" s="31">
        <f t="shared" ref="AO569:AO574" si="51">C569+G569-AN569</f>
        <v>36</v>
      </c>
      <c r="AP569" s="32">
        <f t="shared" si="49"/>
        <v>115200</v>
      </c>
    </row>
    <row r="570" spans="1:42" ht="26.25" customHeight="1" x14ac:dyDescent="0.3">
      <c r="A570" s="48" t="s">
        <v>514</v>
      </c>
      <c r="B570" s="9"/>
      <c r="C570" s="31">
        <v>14</v>
      </c>
      <c r="D570" s="51"/>
      <c r="E570" s="24"/>
      <c r="F570" s="24"/>
      <c r="G570" s="3"/>
      <c r="H570" s="4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30">
        <f t="shared" si="50"/>
        <v>0</v>
      </c>
      <c r="AO570" s="31">
        <f t="shared" si="51"/>
        <v>14</v>
      </c>
      <c r="AP570" s="32">
        <f t="shared" si="49"/>
        <v>0</v>
      </c>
    </row>
    <row r="571" spans="1:42" ht="26.25" customHeight="1" x14ac:dyDescent="0.3">
      <c r="A571" s="19" t="s">
        <v>291</v>
      </c>
      <c r="B571" s="9">
        <v>318</v>
      </c>
      <c r="C571" s="31">
        <v>262</v>
      </c>
      <c r="D571" s="51" t="s">
        <v>619</v>
      </c>
      <c r="E571" s="24">
        <v>44979</v>
      </c>
      <c r="F571" s="24">
        <v>44979</v>
      </c>
      <c r="G571" s="42"/>
      <c r="H571" s="4">
        <v>203</v>
      </c>
      <c r="I571" s="26"/>
      <c r="J571" s="26"/>
      <c r="K571" s="26"/>
      <c r="L571" s="26">
        <v>6</v>
      </c>
      <c r="M571" s="26"/>
      <c r="N571" s="26"/>
      <c r="O571" s="26">
        <v>6</v>
      </c>
      <c r="P571" s="26"/>
      <c r="Q571" s="26"/>
      <c r="R571" s="26"/>
      <c r="S571" s="26">
        <v>5</v>
      </c>
      <c r="T571" s="26"/>
      <c r="U571" s="26"/>
      <c r="V571" s="26">
        <v>6</v>
      </c>
      <c r="W571" s="26"/>
      <c r="X571" s="26"/>
      <c r="Y571" s="26"/>
      <c r="Z571" s="26"/>
      <c r="AA571" s="26"/>
      <c r="AB571" s="26"/>
      <c r="AC571" s="26">
        <v>6</v>
      </c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30">
        <f t="shared" si="50"/>
        <v>29</v>
      </c>
      <c r="AO571" s="31">
        <f t="shared" si="51"/>
        <v>233</v>
      </c>
      <c r="AP571" s="32">
        <f t="shared" si="49"/>
        <v>74094</v>
      </c>
    </row>
    <row r="572" spans="1:42" ht="26.25" customHeight="1" x14ac:dyDescent="0.3">
      <c r="A572" s="20" t="s">
        <v>515</v>
      </c>
      <c r="B572" s="9"/>
      <c r="C572" s="31">
        <v>0</v>
      </c>
      <c r="D572" s="51"/>
      <c r="E572" s="24"/>
      <c r="F572" s="24"/>
      <c r="G572" s="3"/>
      <c r="H572" s="4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30">
        <f t="shared" si="50"/>
        <v>0</v>
      </c>
      <c r="AO572" s="31">
        <f t="shared" si="51"/>
        <v>0</v>
      </c>
      <c r="AP572" s="32">
        <f t="shared" si="49"/>
        <v>0</v>
      </c>
    </row>
    <row r="573" spans="1:42" ht="20.25" customHeight="1" x14ac:dyDescent="0.3">
      <c r="A573" s="48" t="s">
        <v>292</v>
      </c>
      <c r="B573" s="9">
        <v>126</v>
      </c>
      <c r="C573" s="31">
        <v>1933</v>
      </c>
      <c r="D573" s="51" t="s">
        <v>748</v>
      </c>
      <c r="E573" s="24">
        <v>45309</v>
      </c>
      <c r="F573" s="24">
        <v>45309</v>
      </c>
      <c r="G573" s="3"/>
      <c r="H573" s="4">
        <v>9139</v>
      </c>
      <c r="I573" s="26">
        <v>38</v>
      </c>
      <c r="J573" s="26"/>
      <c r="K573" s="26"/>
      <c r="L573" s="26">
        <v>31</v>
      </c>
      <c r="M573" s="26">
        <v>40</v>
      </c>
      <c r="N573" s="26"/>
      <c r="O573" s="26">
        <v>30</v>
      </c>
      <c r="P573" s="26">
        <v>34</v>
      </c>
      <c r="Q573" s="26"/>
      <c r="R573" s="26"/>
      <c r="S573" s="26">
        <v>62</v>
      </c>
      <c r="T573" s="26">
        <v>6</v>
      </c>
      <c r="U573" s="26"/>
      <c r="V573" s="26">
        <v>39</v>
      </c>
      <c r="W573" s="26">
        <v>39</v>
      </c>
      <c r="X573" s="26"/>
      <c r="Y573" s="26"/>
      <c r="Z573" s="26">
        <v>30</v>
      </c>
      <c r="AA573" s="26">
        <v>33</v>
      </c>
      <c r="AB573" s="26"/>
      <c r="AC573" s="26">
        <v>30</v>
      </c>
      <c r="AD573" s="26">
        <v>28</v>
      </c>
      <c r="AE573" s="26"/>
      <c r="AF573" s="26"/>
      <c r="AG573" s="26">
        <v>110</v>
      </c>
      <c r="AH573" s="26">
        <v>9</v>
      </c>
      <c r="AI573" s="26"/>
      <c r="AJ573" s="26"/>
      <c r="AK573" s="26"/>
      <c r="AL573" s="26"/>
      <c r="AM573" s="26"/>
      <c r="AN573" s="30">
        <f t="shared" si="50"/>
        <v>559</v>
      </c>
      <c r="AO573" s="31">
        <f t="shared" si="51"/>
        <v>1374</v>
      </c>
      <c r="AP573" s="32">
        <f t="shared" si="49"/>
        <v>173124</v>
      </c>
    </row>
    <row r="574" spans="1:42" ht="21.75" customHeight="1" x14ac:dyDescent="0.3">
      <c r="A574" s="20" t="s">
        <v>293</v>
      </c>
      <c r="B574" s="9"/>
      <c r="C574" s="31">
        <v>0</v>
      </c>
      <c r="D574" s="51"/>
      <c r="E574" s="24"/>
      <c r="F574" s="24"/>
      <c r="G574" s="3"/>
      <c r="H574" s="4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30">
        <f t="shared" si="50"/>
        <v>0</v>
      </c>
      <c r="AO574" s="31">
        <f t="shared" si="51"/>
        <v>0</v>
      </c>
      <c r="AP574" s="32">
        <f t="shared" si="49"/>
        <v>0</v>
      </c>
    </row>
    <row r="575" spans="1:42" s="7" customFormat="1" ht="19.5" customHeight="1" x14ac:dyDescent="0.3">
      <c r="A575" s="20" t="s">
        <v>823</v>
      </c>
      <c r="B575" s="9">
        <v>690</v>
      </c>
      <c r="C575" s="31">
        <v>0</v>
      </c>
      <c r="D575" s="51" t="s">
        <v>684</v>
      </c>
      <c r="E575" s="24">
        <v>45131</v>
      </c>
      <c r="F575" s="24">
        <v>45131</v>
      </c>
      <c r="G575" s="3"/>
      <c r="H575" s="4">
        <v>1709</v>
      </c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30">
        <f t="shared" si="50"/>
        <v>0</v>
      </c>
      <c r="AO575" s="31">
        <v>0</v>
      </c>
      <c r="AP575" s="32">
        <f t="shared" si="49"/>
        <v>0</v>
      </c>
    </row>
    <row r="576" spans="1:42" ht="26.25" customHeight="1" x14ac:dyDescent="0.3">
      <c r="A576" s="20" t="s">
        <v>294</v>
      </c>
      <c r="B576" s="9"/>
      <c r="C576" s="31">
        <v>0</v>
      </c>
      <c r="D576" s="51"/>
      <c r="E576" s="24"/>
      <c r="F576" s="24"/>
      <c r="G576" s="3"/>
      <c r="H576" s="4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30">
        <f t="shared" si="50"/>
        <v>0</v>
      </c>
      <c r="AO576" s="31">
        <f t="shared" ref="AO576:AO589" si="52">C576+G576-AN576</f>
        <v>0</v>
      </c>
      <c r="AP576" s="32">
        <f t="shared" si="49"/>
        <v>0</v>
      </c>
    </row>
    <row r="577" spans="1:42" ht="26.25" customHeight="1" x14ac:dyDescent="0.3">
      <c r="A577" s="48" t="s">
        <v>958</v>
      </c>
      <c r="B577" s="9">
        <v>550</v>
      </c>
      <c r="C577" s="31">
        <v>339</v>
      </c>
      <c r="D577" s="51"/>
      <c r="E577" s="24"/>
      <c r="F577" s="24"/>
      <c r="G577" s="3"/>
      <c r="H577" s="4"/>
      <c r="I577" s="26"/>
      <c r="J577" s="26"/>
      <c r="K577" s="26"/>
      <c r="L577" s="26">
        <v>5</v>
      </c>
      <c r="M577" s="26"/>
      <c r="N577" s="26"/>
      <c r="O577" s="26">
        <v>5</v>
      </c>
      <c r="P577" s="26"/>
      <c r="Q577" s="26"/>
      <c r="R577" s="26"/>
      <c r="S577" s="26">
        <v>5</v>
      </c>
      <c r="T577" s="26"/>
      <c r="U577" s="26"/>
      <c r="V577" s="26">
        <v>15</v>
      </c>
      <c r="W577" s="26"/>
      <c r="X577" s="26"/>
      <c r="Y577" s="26"/>
      <c r="Z577" s="26"/>
      <c r="AA577" s="26"/>
      <c r="AB577" s="26"/>
      <c r="AC577" s="26">
        <v>5</v>
      </c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30">
        <f t="shared" si="50"/>
        <v>35</v>
      </c>
      <c r="AO577" s="31">
        <f t="shared" si="52"/>
        <v>304</v>
      </c>
      <c r="AP577" s="32">
        <f t="shared" si="49"/>
        <v>167200</v>
      </c>
    </row>
    <row r="578" spans="1:42" ht="26.25" customHeight="1" x14ac:dyDescent="0.3">
      <c r="A578" s="48" t="s">
        <v>822</v>
      </c>
      <c r="B578" s="9"/>
      <c r="C578" s="31">
        <v>22</v>
      </c>
      <c r="D578" s="51" t="s">
        <v>445</v>
      </c>
      <c r="E578" s="24">
        <v>44726</v>
      </c>
      <c r="F578" s="24">
        <v>44726</v>
      </c>
      <c r="G578" s="3"/>
      <c r="H578" s="4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30">
        <f t="shared" si="50"/>
        <v>0</v>
      </c>
      <c r="AO578" s="31">
        <f t="shared" si="52"/>
        <v>22</v>
      </c>
      <c r="AP578" s="32">
        <f t="shared" si="49"/>
        <v>0</v>
      </c>
    </row>
    <row r="579" spans="1:42" ht="21.75" customHeight="1" x14ac:dyDescent="0.3">
      <c r="A579" s="48" t="s">
        <v>383</v>
      </c>
      <c r="B579" s="9"/>
      <c r="C579" s="31">
        <v>13</v>
      </c>
      <c r="D579" s="51"/>
      <c r="E579" s="24"/>
      <c r="F579" s="24"/>
      <c r="G579" s="3"/>
      <c r="H579" s="4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30">
        <f t="shared" si="50"/>
        <v>0</v>
      </c>
      <c r="AO579" s="31">
        <f t="shared" si="52"/>
        <v>13</v>
      </c>
      <c r="AP579" s="32">
        <f t="shared" si="49"/>
        <v>0</v>
      </c>
    </row>
    <row r="580" spans="1:42" ht="26.25" customHeight="1" x14ac:dyDescent="0.3">
      <c r="A580" s="48" t="s">
        <v>6</v>
      </c>
      <c r="B580" s="9">
        <v>290</v>
      </c>
      <c r="C580" s="31">
        <v>759</v>
      </c>
      <c r="D580" s="51" t="s">
        <v>962</v>
      </c>
      <c r="E580" s="24">
        <v>45309</v>
      </c>
      <c r="F580" s="24">
        <v>45309</v>
      </c>
      <c r="G580" s="3"/>
      <c r="H580" s="4">
        <v>10740</v>
      </c>
      <c r="I580" s="26"/>
      <c r="J580" s="26"/>
      <c r="K580" s="26"/>
      <c r="L580" s="26">
        <v>60</v>
      </c>
      <c r="M580" s="26"/>
      <c r="N580" s="26"/>
      <c r="O580" s="26">
        <v>60</v>
      </c>
      <c r="P580" s="26"/>
      <c r="Q580" s="26"/>
      <c r="R580" s="26"/>
      <c r="S580" s="26">
        <v>60</v>
      </c>
      <c r="T580" s="26"/>
      <c r="U580" s="26"/>
      <c r="V580" s="26"/>
      <c r="W580" s="26"/>
      <c r="X580" s="26"/>
      <c r="Y580" s="26"/>
      <c r="Z580" s="26">
        <v>60</v>
      </c>
      <c r="AA580" s="26"/>
      <c r="AB580" s="26"/>
      <c r="AC580" s="26">
        <v>60</v>
      </c>
      <c r="AD580" s="26"/>
      <c r="AE580" s="26"/>
      <c r="AF580" s="26"/>
      <c r="AG580" s="26">
        <v>120</v>
      </c>
      <c r="AH580" s="26"/>
      <c r="AI580" s="26">
        <v>40</v>
      </c>
      <c r="AJ580" s="26"/>
      <c r="AK580" s="26"/>
      <c r="AL580" s="26"/>
      <c r="AM580" s="26"/>
      <c r="AN580" s="30">
        <f t="shared" si="50"/>
        <v>460</v>
      </c>
      <c r="AO580" s="31">
        <f t="shared" si="52"/>
        <v>299</v>
      </c>
      <c r="AP580" s="32">
        <f t="shared" si="49"/>
        <v>86710</v>
      </c>
    </row>
    <row r="581" spans="1:42" ht="21.75" customHeight="1" x14ac:dyDescent="0.3">
      <c r="A581" s="48" t="s">
        <v>763</v>
      </c>
      <c r="B581" s="9">
        <v>300</v>
      </c>
      <c r="C581" s="31">
        <v>4</v>
      </c>
      <c r="D581" s="51" t="s">
        <v>814</v>
      </c>
      <c r="E581" s="24">
        <v>45077</v>
      </c>
      <c r="F581" s="24">
        <v>45077</v>
      </c>
      <c r="G581" s="3"/>
      <c r="H581" s="4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30">
        <f t="shared" si="50"/>
        <v>0</v>
      </c>
      <c r="AO581" s="31">
        <f t="shared" si="52"/>
        <v>4</v>
      </c>
      <c r="AP581" s="32">
        <f t="shared" si="49"/>
        <v>1200</v>
      </c>
    </row>
    <row r="582" spans="1:42" ht="21" customHeight="1" x14ac:dyDescent="0.3">
      <c r="A582" s="48" t="s">
        <v>295</v>
      </c>
      <c r="B582" s="9">
        <v>28.6</v>
      </c>
      <c r="C582" s="31">
        <v>1000</v>
      </c>
      <c r="D582" s="51" t="s">
        <v>590</v>
      </c>
      <c r="E582" s="24" t="s">
        <v>938</v>
      </c>
      <c r="F582" s="24" t="s">
        <v>938</v>
      </c>
      <c r="G582" s="3"/>
      <c r="H582" s="4">
        <v>9928</v>
      </c>
      <c r="I582" s="26"/>
      <c r="J582" s="26"/>
      <c r="K582" s="26"/>
      <c r="L582" s="26">
        <v>100</v>
      </c>
      <c r="M582" s="26">
        <v>50</v>
      </c>
      <c r="N582" s="26"/>
      <c r="O582" s="26">
        <v>100</v>
      </c>
      <c r="P582" s="26">
        <v>100</v>
      </c>
      <c r="Q582" s="26"/>
      <c r="R582" s="26"/>
      <c r="S582" s="26">
        <v>150</v>
      </c>
      <c r="T582" s="26"/>
      <c r="U582" s="26"/>
      <c r="V582" s="26">
        <v>100</v>
      </c>
      <c r="W582" s="26">
        <v>200</v>
      </c>
      <c r="X582" s="26"/>
      <c r="Y582" s="26"/>
      <c r="Z582" s="26">
        <v>100</v>
      </c>
      <c r="AA582" s="26"/>
      <c r="AB582" s="26"/>
      <c r="AC582" s="26">
        <v>100</v>
      </c>
      <c r="AD582" s="26"/>
      <c r="AE582" s="26"/>
      <c r="AF582" s="26"/>
      <c r="AG582" s="26">
        <v>300</v>
      </c>
      <c r="AH582" s="26">
        <v>100</v>
      </c>
      <c r="AI582" s="26">
        <v>200</v>
      </c>
      <c r="AJ582" s="26"/>
      <c r="AK582" s="26"/>
      <c r="AL582" s="26"/>
      <c r="AM582" s="26"/>
      <c r="AN582" s="30">
        <f t="shared" si="50"/>
        <v>1600</v>
      </c>
      <c r="AO582" s="31">
        <f t="shared" si="52"/>
        <v>-600</v>
      </c>
      <c r="AP582" s="32">
        <f t="shared" si="49"/>
        <v>-17160</v>
      </c>
    </row>
    <row r="583" spans="1:42" ht="21.75" customHeight="1" x14ac:dyDescent="0.3">
      <c r="A583" s="48" t="s">
        <v>798</v>
      </c>
      <c r="B583" s="9">
        <v>463</v>
      </c>
      <c r="C583" s="31">
        <v>10</v>
      </c>
      <c r="D583" s="51" t="s">
        <v>814</v>
      </c>
      <c r="E583" s="24">
        <v>45077</v>
      </c>
      <c r="F583" s="24">
        <v>45077</v>
      </c>
      <c r="G583" s="3"/>
      <c r="H583" s="4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30">
        <f t="shared" si="50"/>
        <v>0</v>
      </c>
      <c r="AO583" s="31">
        <f t="shared" si="52"/>
        <v>10</v>
      </c>
      <c r="AP583" s="32">
        <f t="shared" si="49"/>
        <v>4630</v>
      </c>
    </row>
    <row r="584" spans="1:42" s="7" customFormat="1" ht="21.75" customHeight="1" x14ac:dyDescent="0.3">
      <c r="A584" s="48" t="s">
        <v>657</v>
      </c>
      <c r="B584" s="9">
        <v>11.59</v>
      </c>
      <c r="C584" s="31">
        <v>0</v>
      </c>
      <c r="D584" s="51"/>
      <c r="E584" s="24">
        <v>44946</v>
      </c>
      <c r="F584" s="24">
        <v>44946</v>
      </c>
      <c r="G584" s="3"/>
      <c r="H584" s="4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30">
        <f t="shared" si="50"/>
        <v>0</v>
      </c>
      <c r="AO584" s="31">
        <f t="shared" si="52"/>
        <v>0</v>
      </c>
      <c r="AP584" s="32">
        <f t="shared" ref="AP584:AP589" si="53">B584*AO584</f>
        <v>0</v>
      </c>
    </row>
    <row r="585" spans="1:42" ht="24.75" customHeight="1" x14ac:dyDescent="0.3">
      <c r="A585" s="48" t="s">
        <v>147</v>
      </c>
      <c r="B585" s="9">
        <v>29.4</v>
      </c>
      <c r="C585" s="31">
        <v>54</v>
      </c>
      <c r="D585" s="51" t="s">
        <v>406</v>
      </c>
      <c r="E585" s="24">
        <v>45058</v>
      </c>
      <c r="F585" s="24">
        <v>45058</v>
      </c>
      <c r="G585" s="3"/>
      <c r="H585" s="4">
        <v>1195</v>
      </c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>
        <v>8</v>
      </c>
      <c r="W585" s="26"/>
      <c r="X585" s="26"/>
      <c r="Y585" s="26"/>
      <c r="Z585" s="26">
        <v>10</v>
      </c>
      <c r="AA585" s="26"/>
      <c r="AB585" s="26"/>
      <c r="AC585" s="26">
        <v>10</v>
      </c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30">
        <f t="shared" si="50"/>
        <v>28</v>
      </c>
      <c r="AO585" s="31">
        <f t="shared" si="52"/>
        <v>26</v>
      </c>
      <c r="AP585" s="32">
        <f t="shared" si="53"/>
        <v>764.4</v>
      </c>
    </row>
    <row r="586" spans="1:42" ht="20.25" customHeight="1" x14ac:dyDescent="0.3">
      <c r="A586" s="48" t="s">
        <v>146</v>
      </c>
      <c r="B586" s="9">
        <v>17.71</v>
      </c>
      <c r="C586" s="31">
        <v>20</v>
      </c>
      <c r="D586" s="51" t="s">
        <v>406</v>
      </c>
      <c r="E586" s="24">
        <v>44946</v>
      </c>
      <c r="F586" s="24">
        <v>44946</v>
      </c>
      <c r="G586" s="3"/>
      <c r="H586" s="4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30">
        <f t="shared" si="50"/>
        <v>0</v>
      </c>
      <c r="AO586" s="31">
        <f t="shared" si="52"/>
        <v>20</v>
      </c>
      <c r="AP586" s="32">
        <f t="shared" si="53"/>
        <v>354.20000000000005</v>
      </c>
    </row>
    <row r="587" spans="1:42" ht="20.25" customHeight="1" x14ac:dyDescent="0.3">
      <c r="A587" s="19" t="s">
        <v>658</v>
      </c>
      <c r="B587" s="9">
        <v>42.6</v>
      </c>
      <c r="C587" s="31">
        <v>515</v>
      </c>
      <c r="D587" s="51" t="s">
        <v>406</v>
      </c>
      <c r="E587" s="24">
        <v>45364</v>
      </c>
      <c r="F587" s="24">
        <v>45364</v>
      </c>
      <c r="G587" s="3">
        <v>200</v>
      </c>
      <c r="H587" s="4">
        <v>1199</v>
      </c>
      <c r="I587" s="26"/>
      <c r="J587" s="26"/>
      <c r="K587" s="26"/>
      <c r="L587" s="26"/>
      <c r="M587" s="26"/>
      <c r="N587" s="26"/>
      <c r="O587" s="26">
        <v>50</v>
      </c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>
        <v>50</v>
      </c>
      <c r="AH587" s="26"/>
      <c r="AI587" s="26"/>
      <c r="AJ587" s="26"/>
      <c r="AK587" s="26"/>
      <c r="AL587" s="26"/>
      <c r="AM587" s="26"/>
      <c r="AN587" s="30">
        <f t="shared" si="50"/>
        <v>100</v>
      </c>
      <c r="AO587" s="31">
        <f t="shared" si="52"/>
        <v>615</v>
      </c>
      <c r="AP587" s="32">
        <f t="shared" si="53"/>
        <v>26199</v>
      </c>
    </row>
    <row r="588" spans="1:42" ht="22.5" customHeight="1" x14ac:dyDescent="0.3">
      <c r="A588" s="48" t="s">
        <v>764</v>
      </c>
      <c r="B588" s="9">
        <v>512</v>
      </c>
      <c r="C588" s="31">
        <v>2</v>
      </c>
      <c r="D588" s="51" t="s">
        <v>814</v>
      </c>
      <c r="E588" s="24">
        <v>45077</v>
      </c>
      <c r="F588" s="24">
        <v>45077</v>
      </c>
      <c r="G588" s="3"/>
      <c r="H588" s="4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30">
        <f t="shared" si="50"/>
        <v>0</v>
      </c>
      <c r="AO588" s="31">
        <f t="shared" si="52"/>
        <v>2</v>
      </c>
      <c r="AP588" s="32">
        <f t="shared" si="53"/>
        <v>1024</v>
      </c>
    </row>
    <row r="589" spans="1:42" ht="20.25" customHeight="1" x14ac:dyDescent="0.3">
      <c r="A589" s="48" t="s">
        <v>296</v>
      </c>
      <c r="B589" s="9">
        <v>16.78</v>
      </c>
      <c r="C589" s="31">
        <v>2826</v>
      </c>
      <c r="D589" s="51" t="s">
        <v>406</v>
      </c>
      <c r="E589" s="24">
        <v>45364</v>
      </c>
      <c r="F589" s="24">
        <v>45364</v>
      </c>
      <c r="G589" s="3">
        <v>300</v>
      </c>
      <c r="H589" s="4">
        <v>2432</v>
      </c>
      <c r="I589" s="26">
        <v>50</v>
      </c>
      <c r="J589" s="26"/>
      <c r="K589" s="26"/>
      <c r="L589" s="26"/>
      <c r="M589" s="26"/>
      <c r="N589" s="26"/>
      <c r="O589" s="26"/>
      <c r="P589" s="26">
        <v>20</v>
      </c>
      <c r="Q589" s="26"/>
      <c r="R589" s="26"/>
      <c r="S589" s="26">
        <v>20</v>
      </c>
      <c r="T589" s="26"/>
      <c r="U589" s="26"/>
      <c r="V589" s="26"/>
      <c r="W589" s="26">
        <v>25</v>
      </c>
      <c r="X589" s="26"/>
      <c r="Y589" s="26"/>
      <c r="Z589" s="26"/>
      <c r="AA589" s="26"/>
      <c r="AB589" s="26"/>
      <c r="AC589" s="26"/>
      <c r="AD589" s="26"/>
      <c r="AE589" s="26"/>
      <c r="AF589" s="26"/>
      <c r="AG589" s="26">
        <v>20</v>
      </c>
      <c r="AH589" s="26">
        <v>50</v>
      </c>
      <c r="AI589" s="26"/>
      <c r="AJ589" s="26"/>
      <c r="AK589" s="26"/>
      <c r="AL589" s="26"/>
      <c r="AM589" s="26"/>
      <c r="AN589" s="30">
        <f t="shared" si="50"/>
        <v>185</v>
      </c>
      <c r="AO589" s="31">
        <f t="shared" si="52"/>
        <v>2941</v>
      </c>
      <c r="AP589" s="32">
        <f t="shared" si="53"/>
        <v>49349.98</v>
      </c>
    </row>
    <row r="590" spans="1:42" ht="21.75" customHeight="1" x14ac:dyDescent="0.3">
      <c r="A590" s="48" t="s">
        <v>767</v>
      </c>
      <c r="B590" s="9">
        <v>172</v>
      </c>
      <c r="C590" s="31">
        <v>20</v>
      </c>
      <c r="D590" s="51" t="s">
        <v>814</v>
      </c>
      <c r="E590" s="24">
        <v>45077</v>
      </c>
      <c r="F590" s="24">
        <v>45077</v>
      </c>
      <c r="G590" s="3"/>
      <c r="H590" s="4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30">
        <f t="shared" ref="AN590:AN598" si="54">I590+J590+K590+L590+M590+N590+O590+P590+Q590+R590+S590+T590+U590+V590+W590+X590+Y590+Z590+AA590+AB590+AC590+AD590+AE590+AF590+AG590+AH590+AI590+AJ590+AK590+AL590+AM590</f>
        <v>0</v>
      </c>
      <c r="AO590" s="31">
        <f t="shared" ref="AO590:AO619" si="55">C590+G590-AN590</f>
        <v>20</v>
      </c>
      <c r="AP590" s="32">
        <f t="shared" ref="AP590:AP615" si="56">B590*AO590</f>
        <v>3440</v>
      </c>
    </row>
    <row r="591" spans="1:42" ht="19.5" customHeight="1" x14ac:dyDescent="0.3">
      <c r="A591" s="48" t="s">
        <v>612</v>
      </c>
      <c r="B591" s="9"/>
      <c r="C591" s="31">
        <v>300</v>
      </c>
      <c r="D591" s="51"/>
      <c r="E591" s="24"/>
      <c r="F591" s="24"/>
      <c r="G591" s="3"/>
      <c r="H591" s="4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30">
        <f t="shared" si="54"/>
        <v>0</v>
      </c>
      <c r="AO591" s="31">
        <f t="shared" si="55"/>
        <v>300</v>
      </c>
      <c r="AP591" s="32">
        <f t="shared" si="56"/>
        <v>0</v>
      </c>
    </row>
    <row r="592" spans="1:42" ht="21.75" customHeight="1" x14ac:dyDescent="0.3">
      <c r="A592" s="48" t="s">
        <v>558</v>
      </c>
      <c r="B592" s="9">
        <v>103.46</v>
      </c>
      <c r="C592" s="31">
        <v>220</v>
      </c>
      <c r="D592" s="51" t="s">
        <v>406</v>
      </c>
      <c r="E592" s="24">
        <v>45251</v>
      </c>
      <c r="F592" s="24">
        <v>45251</v>
      </c>
      <c r="G592" s="3"/>
      <c r="H592" s="4">
        <v>9500</v>
      </c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30">
        <f t="shared" si="54"/>
        <v>0</v>
      </c>
      <c r="AO592" s="31">
        <f t="shared" si="55"/>
        <v>220</v>
      </c>
      <c r="AP592" s="32">
        <f t="shared" si="56"/>
        <v>22761.199999999997</v>
      </c>
    </row>
    <row r="593" spans="1:42" ht="22.5" customHeight="1" x14ac:dyDescent="0.3">
      <c r="A593" s="48" t="s">
        <v>148</v>
      </c>
      <c r="B593" s="9">
        <v>80</v>
      </c>
      <c r="C593" s="31">
        <v>0</v>
      </c>
      <c r="D593" s="51"/>
      <c r="E593" s="24">
        <v>45048</v>
      </c>
      <c r="F593" s="24">
        <v>45048</v>
      </c>
      <c r="G593" s="3"/>
      <c r="H593" s="4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30">
        <f t="shared" si="54"/>
        <v>0</v>
      </c>
      <c r="AO593" s="31">
        <f t="shared" si="55"/>
        <v>0</v>
      </c>
      <c r="AP593" s="32">
        <f t="shared" si="56"/>
        <v>0</v>
      </c>
    </row>
    <row r="594" spans="1:42" ht="18.75" customHeight="1" x14ac:dyDescent="0.3">
      <c r="A594" s="20" t="s">
        <v>497</v>
      </c>
      <c r="B594" s="9"/>
      <c r="C594" s="31">
        <v>0</v>
      </c>
      <c r="D594" s="51"/>
      <c r="E594" s="24"/>
      <c r="F594" s="24"/>
      <c r="G594" s="3"/>
      <c r="H594" s="4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30">
        <f t="shared" si="54"/>
        <v>0</v>
      </c>
      <c r="AO594" s="31">
        <f t="shared" si="55"/>
        <v>0</v>
      </c>
      <c r="AP594" s="32">
        <f t="shared" si="56"/>
        <v>0</v>
      </c>
    </row>
    <row r="595" spans="1:42" ht="22.5" customHeight="1" x14ac:dyDescent="0.3">
      <c r="A595" s="48" t="s">
        <v>297</v>
      </c>
      <c r="B595" s="9">
        <v>82.6</v>
      </c>
      <c r="C595" s="31">
        <v>870</v>
      </c>
      <c r="D595" s="51" t="s">
        <v>688</v>
      </c>
      <c r="E595" s="24">
        <v>45364</v>
      </c>
      <c r="F595" s="24">
        <v>45364</v>
      </c>
      <c r="G595" s="3">
        <v>300</v>
      </c>
      <c r="H595" s="4">
        <v>10338</v>
      </c>
      <c r="I595" s="26"/>
      <c r="J595" s="26"/>
      <c r="K595" s="26"/>
      <c r="L595" s="26"/>
      <c r="M595" s="26"/>
      <c r="N595" s="26"/>
      <c r="O595" s="26"/>
      <c r="P595" s="26">
        <v>50</v>
      </c>
      <c r="Q595" s="26"/>
      <c r="R595" s="26"/>
      <c r="S595" s="26"/>
      <c r="T595" s="26">
        <v>40</v>
      </c>
      <c r="U595" s="26"/>
      <c r="V595" s="26"/>
      <c r="W595" s="26"/>
      <c r="X595" s="26"/>
      <c r="Y595" s="26"/>
      <c r="Z595" s="26"/>
      <c r="AA595" s="26">
        <v>65</v>
      </c>
      <c r="AB595" s="26"/>
      <c r="AC595" s="26"/>
      <c r="AD595" s="26"/>
      <c r="AE595" s="26"/>
      <c r="AF595" s="26"/>
      <c r="AG595" s="26"/>
      <c r="AH595" s="26">
        <v>80</v>
      </c>
      <c r="AI595" s="26"/>
      <c r="AJ595" s="26"/>
      <c r="AK595" s="26"/>
      <c r="AL595" s="26"/>
      <c r="AM595" s="26"/>
      <c r="AN595" s="30">
        <f t="shared" si="54"/>
        <v>235</v>
      </c>
      <c r="AO595" s="31">
        <f t="shared" si="55"/>
        <v>935</v>
      </c>
      <c r="AP595" s="32">
        <f t="shared" si="56"/>
        <v>77231</v>
      </c>
    </row>
    <row r="596" spans="1:42" ht="21" customHeight="1" x14ac:dyDescent="0.3">
      <c r="A596" s="48" t="s">
        <v>298</v>
      </c>
      <c r="B596" s="9"/>
      <c r="C596" s="31">
        <v>4000</v>
      </c>
      <c r="D596" s="51"/>
      <c r="E596" s="24"/>
      <c r="F596" s="24"/>
      <c r="G596" s="3"/>
      <c r="H596" s="4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30">
        <f t="shared" si="54"/>
        <v>0</v>
      </c>
      <c r="AO596" s="31">
        <f t="shared" si="55"/>
        <v>4000</v>
      </c>
      <c r="AP596" s="32">
        <f t="shared" si="56"/>
        <v>0</v>
      </c>
    </row>
    <row r="597" spans="1:42" ht="22.5" customHeight="1" x14ac:dyDescent="0.3">
      <c r="A597" s="48" t="s">
        <v>782</v>
      </c>
      <c r="B597" s="9">
        <v>717</v>
      </c>
      <c r="C597" s="31">
        <v>4</v>
      </c>
      <c r="D597" s="51" t="s">
        <v>814</v>
      </c>
      <c r="E597" s="24">
        <v>45077</v>
      </c>
      <c r="F597" s="24">
        <v>45077</v>
      </c>
      <c r="G597" s="3"/>
      <c r="H597" s="4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30">
        <f t="shared" si="54"/>
        <v>0</v>
      </c>
      <c r="AO597" s="31">
        <f t="shared" si="55"/>
        <v>4</v>
      </c>
      <c r="AP597" s="32">
        <f t="shared" si="56"/>
        <v>2868</v>
      </c>
    </row>
    <row r="598" spans="1:42" ht="20.25" customHeight="1" x14ac:dyDescent="0.3">
      <c r="A598" s="48" t="s">
        <v>705</v>
      </c>
      <c r="B598" s="9">
        <v>3.36</v>
      </c>
      <c r="C598" s="31">
        <v>100</v>
      </c>
      <c r="D598" s="51" t="s">
        <v>663</v>
      </c>
      <c r="E598" s="24">
        <v>45118</v>
      </c>
      <c r="F598" s="24">
        <v>45118</v>
      </c>
      <c r="G598" s="3"/>
      <c r="H598" s="4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>
        <v>100</v>
      </c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30">
        <f t="shared" si="54"/>
        <v>100</v>
      </c>
      <c r="AO598" s="31">
        <f t="shared" si="55"/>
        <v>0</v>
      </c>
      <c r="AP598" s="32">
        <f t="shared" si="56"/>
        <v>0</v>
      </c>
    </row>
    <row r="599" spans="1:42" ht="21.75" customHeight="1" x14ac:dyDescent="0.3">
      <c r="A599" s="48" t="s">
        <v>299</v>
      </c>
      <c r="B599" s="9"/>
      <c r="C599" s="31">
        <v>142</v>
      </c>
      <c r="D599" s="51"/>
      <c r="E599" s="24"/>
      <c r="F599" s="24"/>
      <c r="G599" s="3"/>
      <c r="H599" s="4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30">
        <f t="shared" ref="AN599:AN619" si="57">I599+J599+K599+L599+M599+N599+O599+P599+Q599+R599+S599+T599+U599+V599+W599+X599+Y599+Z599+AA599+AB599+AC599+AD599+AE599+AF599+AG599+AH599+AI599+AJ599+AK599+AL599+AM599</f>
        <v>0</v>
      </c>
      <c r="AO599" s="31">
        <f t="shared" si="55"/>
        <v>142</v>
      </c>
      <c r="AP599" s="32">
        <f t="shared" si="56"/>
        <v>0</v>
      </c>
    </row>
    <row r="600" spans="1:42" ht="18.75" customHeight="1" x14ac:dyDescent="0.3">
      <c r="A600" s="48" t="s">
        <v>376</v>
      </c>
      <c r="B600" s="9"/>
      <c r="C600" s="31">
        <v>1140</v>
      </c>
      <c r="D600" s="51"/>
      <c r="E600" s="24"/>
      <c r="F600" s="24"/>
      <c r="G600" s="3"/>
      <c r="H600" s="4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30">
        <f t="shared" si="57"/>
        <v>0</v>
      </c>
      <c r="AO600" s="31">
        <f t="shared" si="55"/>
        <v>1140</v>
      </c>
      <c r="AP600" s="32">
        <f t="shared" si="56"/>
        <v>0</v>
      </c>
    </row>
    <row r="601" spans="1:42" ht="21" customHeight="1" x14ac:dyDescent="0.3">
      <c r="A601" s="48" t="s">
        <v>149</v>
      </c>
      <c r="B601" s="9"/>
      <c r="C601" s="31">
        <v>412</v>
      </c>
      <c r="D601" s="51"/>
      <c r="E601" s="24"/>
      <c r="F601" s="24"/>
      <c r="G601" s="3"/>
      <c r="H601" s="4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30">
        <f t="shared" si="57"/>
        <v>0</v>
      </c>
      <c r="AO601" s="31">
        <f t="shared" si="55"/>
        <v>412</v>
      </c>
      <c r="AP601" s="32">
        <f t="shared" si="56"/>
        <v>0</v>
      </c>
    </row>
    <row r="602" spans="1:42" ht="23.25" customHeight="1" x14ac:dyDescent="0.3">
      <c r="A602" s="48" t="s">
        <v>150</v>
      </c>
      <c r="B602" s="9">
        <v>2.5099999999999998</v>
      </c>
      <c r="C602" s="31">
        <v>80</v>
      </c>
      <c r="D602" s="51" t="s">
        <v>406</v>
      </c>
      <c r="E602" s="24">
        <v>45182</v>
      </c>
      <c r="F602" s="24">
        <v>45182</v>
      </c>
      <c r="G602" s="3"/>
      <c r="H602" s="4">
        <v>10294</v>
      </c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30">
        <f t="shared" si="57"/>
        <v>0</v>
      </c>
      <c r="AO602" s="31">
        <f t="shared" si="55"/>
        <v>80</v>
      </c>
      <c r="AP602" s="32">
        <f t="shared" si="56"/>
        <v>200.79999999999998</v>
      </c>
    </row>
    <row r="603" spans="1:42" ht="21.75" customHeight="1" x14ac:dyDescent="0.3">
      <c r="A603" s="20" t="s">
        <v>151</v>
      </c>
      <c r="B603" s="9"/>
      <c r="C603" s="31">
        <v>0</v>
      </c>
      <c r="D603" s="51"/>
      <c r="E603" s="24"/>
      <c r="F603" s="24"/>
      <c r="G603" s="3"/>
      <c r="H603" s="4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30">
        <f t="shared" si="57"/>
        <v>0</v>
      </c>
      <c r="AO603" s="31">
        <f t="shared" si="55"/>
        <v>0</v>
      </c>
      <c r="AP603" s="32">
        <f t="shared" si="56"/>
        <v>0</v>
      </c>
    </row>
    <row r="604" spans="1:42" ht="19.5" customHeight="1" x14ac:dyDescent="0.3">
      <c r="A604" s="48" t="s">
        <v>152</v>
      </c>
      <c r="B604" s="9"/>
      <c r="C604" s="31">
        <v>100</v>
      </c>
      <c r="D604" s="51"/>
      <c r="E604" s="24"/>
      <c r="F604" s="24"/>
      <c r="G604" s="3"/>
      <c r="H604" s="4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30">
        <f t="shared" si="57"/>
        <v>0</v>
      </c>
      <c r="AO604" s="31">
        <f t="shared" si="55"/>
        <v>100</v>
      </c>
      <c r="AP604" s="32">
        <f t="shared" si="56"/>
        <v>0</v>
      </c>
    </row>
    <row r="605" spans="1:42" ht="21.75" customHeight="1" x14ac:dyDescent="0.3">
      <c r="A605" s="48" t="s">
        <v>536</v>
      </c>
      <c r="B605" s="23">
        <v>88.8</v>
      </c>
      <c r="C605" s="30">
        <v>1300</v>
      </c>
      <c r="D605" s="52" t="s">
        <v>406</v>
      </c>
      <c r="E605" s="24">
        <v>45364</v>
      </c>
      <c r="F605" s="24">
        <v>45364</v>
      </c>
      <c r="G605" s="3">
        <v>200</v>
      </c>
      <c r="H605" s="3">
        <v>1006</v>
      </c>
      <c r="I605" s="3"/>
      <c r="J605" s="26"/>
      <c r="K605" s="26"/>
      <c r="L605" s="26"/>
      <c r="M605" s="26"/>
      <c r="N605" s="26"/>
      <c r="O605" s="26">
        <v>30</v>
      </c>
      <c r="P605" s="26"/>
      <c r="Q605" s="26"/>
      <c r="R605" s="26"/>
      <c r="S605" s="26">
        <v>20</v>
      </c>
      <c r="T605" s="26"/>
      <c r="U605" s="26"/>
      <c r="V605" s="26">
        <v>20</v>
      </c>
      <c r="W605" s="26"/>
      <c r="X605" s="26"/>
      <c r="Y605" s="26"/>
      <c r="Z605" s="26">
        <v>50</v>
      </c>
      <c r="AA605" s="26"/>
      <c r="AB605" s="26"/>
      <c r="AC605" s="26">
        <v>40</v>
      </c>
      <c r="AD605" s="26"/>
      <c r="AE605" s="26"/>
      <c r="AF605" s="26"/>
      <c r="AG605" s="26">
        <v>80</v>
      </c>
      <c r="AH605" s="26"/>
      <c r="AI605" s="26"/>
      <c r="AJ605" s="26"/>
      <c r="AK605" s="26"/>
      <c r="AL605" s="26"/>
      <c r="AM605" s="26"/>
      <c r="AN605" s="30">
        <f t="shared" si="57"/>
        <v>240</v>
      </c>
      <c r="AO605" s="30">
        <f t="shared" si="55"/>
        <v>1260</v>
      </c>
      <c r="AP605" s="32">
        <f t="shared" si="56"/>
        <v>111888</v>
      </c>
    </row>
    <row r="606" spans="1:42" ht="24" customHeight="1" x14ac:dyDescent="0.3">
      <c r="A606" s="48" t="s">
        <v>153</v>
      </c>
      <c r="B606" s="9"/>
      <c r="C606" s="31">
        <v>20</v>
      </c>
      <c r="D606" s="51"/>
      <c r="E606" s="24"/>
      <c r="F606" s="24"/>
      <c r="G606" s="3"/>
      <c r="H606" s="4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30">
        <f t="shared" si="57"/>
        <v>0</v>
      </c>
      <c r="AO606" s="31">
        <f t="shared" si="55"/>
        <v>20</v>
      </c>
      <c r="AP606" s="32">
        <f t="shared" si="56"/>
        <v>0</v>
      </c>
    </row>
    <row r="607" spans="1:42" s="7" customFormat="1" ht="23.25" customHeight="1" x14ac:dyDescent="0.3">
      <c r="A607" s="48" t="s">
        <v>154</v>
      </c>
      <c r="B607" s="9">
        <v>1.44</v>
      </c>
      <c r="C607" s="31">
        <v>870</v>
      </c>
      <c r="D607" s="51" t="s">
        <v>406</v>
      </c>
      <c r="E607" s="24">
        <v>44887</v>
      </c>
      <c r="F607" s="24">
        <v>44887</v>
      </c>
      <c r="G607" s="3"/>
      <c r="H607" s="4">
        <v>10296</v>
      </c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30">
        <f t="shared" si="57"/>
        <v>0</v>
      </c>
      <c r="AO607" s="31">
        <f t="shared" si="55"/>
        <v>870</v>
      </c>
      <c r="AP607" s="32">
        <f t="shared" si="56"/>
        <v>1252.8</v>
      </c>
    </row>
    <row r="608" spans="1:42" s="7" customFormat="1" ht="23.25" customHeight="1" x14ac:dyDescent="0.3">
      <c r="A608" s="48" t="s">
        <v>155</v>
      </c>
      <c r="B608" s="9"/>
      <c r="C608" s="31">
        <v>300</v>
      </c>
      <c r="D608" s="51"/>
      <c r="E608" s="24"/>
      <c r="F608" s="24"/>
      <c r="G608" s="3"/>
      <c r="H608" s="4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30">
        <f t="shared" si="57"/>
        <v>0</v>
      </c>
      <c r="AO608" s="31">
        <f t="shared" si="55"/>
        <v>300</v>
      </c>
      <c r="AP608" s="32">
        <f t="shared" si="56"/>
        <v>0</v>
      </c>
    </row>
    <row r="609" spans="1:42" s="7" customFormat="1" ht="23.25" customHeight="1" x14ac:dyDescent="0.3">
      <c r="A609" s="17" t="s">
        <v>156</v>
      </c>
      <c r="B609" s="9">
        <v>5.01</v>
      </c>
      <c r="C609" s="31">
        <v>0</v>
      </c>
      <c r="D609" s="51"/>
      <c r="E609" s="24">
        <v>45065</v>
      </c>
      <c r="F609" s="24">
        <v>45065</v>
      </c>
      <c r="G609" s="5"/>
      <c r="H609" s="33">
        <v>1701</v>
      </c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30">
        <f t="shared" si="57"/>
        <v>0</v>
      </c>
      <c r="AO609" s="31">
        <f t="shared" si="55"/>
        <v>0</v>
      </c>
      <c r="AP609" s="32">
        <f t="shared" si="56"/>
        <v>0</v>
      </c>
    </row>
    <row r="610" spans="1:42" s="7" customFormat="1" ht="20.25" customHeight="1" x14ac:dyDescent="0.3">
      <c r="A610" s="48" t="s">
        <v>300</v>
      </c>
      <c r="B610" s="9"/>
      <c r="C610" s="31">
        <v>0</v>
      </c>
      <c r="D610" s="51"/>
      <c r="E610" s="24" t="s">
        <v>649</v>
      </c>
      <c r="F610" s="24" t="s">
        <v>649</v>
      </c>
      <c r="G610" s="3"/>
      <c r="H610" s="4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30">
        <f t="shared" si="57"/>
        <v>0</v>
      </c>
      <c r="AO610" s="31">
        <f t="shared" si="55"/>
        <v>0</v>
      </c>
      <c r="AP610" s="32">
        <f t="shared" si="56"/>
        <v>0</v>
      </c>
    </row>
    <row r="611" spans="1:42" s="7" customFormat="1" ht="23.25" customHeight="1" x14ac:dyDescent="0.3">
      <c r="A611" s="48" t="s">
        <v>301</v>
      </c>
      <c r="B611" s="9"/>
      <c r="C611" s="31">
        <v>0</v>
      </c>
      <c r="D611" s="51"/>
      <c r="E611" s="24"/>
      <c r="F611" s="24"/>
      <c r="G611" s="3"/>
      <c r="H611" s="4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30">
        <f t="shared" si="57"/>
        <v>0</v>
      </c>
      <c r="AO611" s="31">
        <f t="shared" si="55"/>
        <v>0</v>
      </c>
      <c r="AP611" s="32">
        <f t="shared" si="56"/>
        <v>0</v>
      </c>
    </row>
    <row r="612" spans="1:42" s="7" customFormat="1" ht="21.75" customHeight="1" x14ac:dyDescent="0.3">
      <c r="A612" s="48" t="s">
        <v>302</v>
      </c>
      <c r="B612" s="9">
        <v>47.3</v>
      </c>
      <c r="C612" s="31">
        <v>17</v>
      </c>
      <c r="D612" s="51" t="s">
        <v>406</v>
      </c>
      <c r="E612" s="24">
        <v>44757</v>
      </c>
      <c r="F612" s="24">
        <v>44757</v>
      </c>
      <c r="G612" s="3"/>
      <c r="H612" s="4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30">
        <f t="shared" si="57"/>
        <v>0</v>
      </c>
      <c r="AO612" s="31">
        <f t="shared" si="55"/>
        <v>17</v>
      </c>
      <c r="AP612" s="32">
        <f t="shared" si="56"/>
        <v>804.09999999999991</v>
      </c>
    </row>
    <row r="613" spans="1:42" ht="19.5" customHeight="1" x14ac:dyDescent="0.3">
      <c r="A613" s="48" t="s">
        <v>766</v>
      </c>
      <c r="B613" s="9">
        <v>141</v>
      </c>
      <c r="C613" s="31">
        <v>4</v>
      </c>
      <c r="D613" s="51" t="s">
        <v>814</v>
      </c>
      <c r="E613" s="24">
        <v>45077</v>
      </c>
      <c r="F613" s="24">
        <v>45077</v>
      </c>
      <c r="G613" s="3"/>
      <c r="H613" s="4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30">
        <f t="shared" si="57"/>
        <v>0</v>
      </c>
      <c r="AO613" s="31">
        <f t="shared" si="55"/>
        <v>4</v>
      </c>
      <c r="AP613" s="32">
        <f t="shared" si="56"/>
        <v>564</v>
      </c>
    </row>
    <row r="614" spans="1:42" ht="19.5" customHeight="1" x14ac:dyDescent="0.3">
      <c r="A614" s="48" t="s">
        <v>805</v>
      </c>
      <c r="B614" s="9">
        <v>1150</v>
      </c>
      <c r="C614" s="31">
        <v>20</v>
      </c>
      <c r="D614" s="51" t="s">
        <v>814</v>
      </c>
      <c r="E614" s="24">
        <v>45077</v>
      </c>
      <c r="F614" s="24">
        <v>45077</v>
      </c>
      <c r="G614" s="3"/>
      <c r="H614" s="4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>
        <v>1</v>
      </c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30">
        <f t="shared" si="57"/>
        <v>1</v>
      </c>
      <c r="AO614" s="31">
        <f t="shared" si="55"/>
        <v>19</v>
      </c>
      <c r="AP614" s="32">
        <f t="shared" si="56"/>
        <v>21850</v>
      </c>
    </row>
    <row r="615" spans="1:42" ht="21.75" customHeight="1" x14ac:dyDescent="0.3">
      <c r="A615" s="48" t="s">
        <v>806</v>
      </c>
      <c r="B615" s="9">
        <v>1150</v>
      </c>
      <c r="C615" s="31">
        <v>20</v>
      </c>
      <c r="D615" s="51" t="s">
        <v>814</v>
      </c>
      <c r="E615" s="24">
        <v>45077</v>
      </c>
      <c r="F615" s="24">
        <v>45077</v>
      </c>
      <c r="G615" s="3"/>
      <c r="H615" s="4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>
        <v>1</v>
      </c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>
        <v>1</v>
      </c>
      <c r="AE615" s="26"/>
      <c r="AF615" s="26"/>
      <c r="AG615" s="26"/>
      <c r="AH615" s="26"/>
      <c r="AI615" s="26"/>
      <c r="AJ615" s="26"/>
      <c r="AK615" s="26"/>
      <c r="AL615" s="26"/>
      <c r="AM615" s="26"/>
      <c r="AN615" s="30">
        <f t="shared" si="57"/>
        <v>2</v>
      </c>
      <c r="AO615" s="31">
        <f t="shared" si="55"/>
        <v>18</v>
      </c>
      <c r="AP615" s="32">
        <f t="shared" si="56"/>
        <v>20700</v>
      </c>
    </row>
    <row r="616" spans="1:42" ht="26.25" customHeight="1" x14ac:dyDescent="0.3">
      <c r="A616" s="48" t="s">
        <v>808</v>
      </c>
      <c r="B616" s="9">
        <v>1100</v>
      </c>
      <c r="C616" s="31">
        <v>10</v>
      </c>
      <c r="D616" s="51" t="s">
        <v>814</v>
      </c>
      <c r="E616" s="24">
        <v>45077</v>
      </c>
      <c r="F616" s="24">
        <v>45077</v>
      </c>
      <c r="G616" s="3"/>
      <c r="H616" s="4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>
        <v>1</v>
      </c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30">
        <f t="shared" si="57"/>
        <v>1</v>
      </c>
      <c r="AO616" s="31">
        <f t="shared" si="55"/>
        <v>9</v>
      </c>
      <c r="AP616" s="32">
        <f t="shared" ref="AP616:AP679" si="58">B616*AO616</f>
        <v>9900</v>
      </c>
    </row>
    <row r="617" spans="1:42" ht="24.75" customHeight="1" x14ac:dyDescent="0.3">
      <c r="A617" s="48" t="s">
        <v>807</v>
      </c>
      <c r="B617" s="9">
        <v>1150</v>
      </c>
      <c r="C617" s="31">
        <v>20</v>
      </c>
      <c r="D617" s="51" t="s">
        <v>814</v>
      </c>
      <c r="E617" s="24">
        <v>45077</v>
      </c>
      <c r="F617" s="24">
        <v>45077</v>
      </c>
      <c r="G617" s="3"/>
      <c r="H617" s="4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30">
        <f t="shared" si="57"/>
        <v>0</v>
      </c>
      <c r="AO617" s="31">
        <f t="shared" si="55"/>
        <v>20</v>
      </c>
      <c r="AP617" s="32">
        <f t="shared" si="58"/>
        <v>23000</v>
      </c>
    </row>
    <row r="618" spans="1:42" ht="24.75" customHeight="1" x14ac:dyDescent="0.3">
      <c r="A618" s="48" t="s">
        <v>377</v>
      </c>
      <c r="B618" s="9">
        <v>19.02</v>
      </c>
      <c r="C618" s="31">
        <v>513</v>
      </c>
      <c r="D618" s="51" t="s">
        <v>920</v>
      </c>
      <c r="E618" s="24">
        <v>45335</v>
      </c>
      <c r="F618" s="24">
        <v>45335</v>
      </c>
      <c r="G618" s="3"/>
      <c r="H618" s="4">
        <v>1831</v>
      </c>
      <c r="I618" s="26"/>
      <c r="J618" s="26"/>
      <c r="K618" s="26"/>
      <c r="L618" s="26">
        <v>15</v>
      </c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>
        <v>20</v>
      </c>
      <c r="AD618" s="26"/>
      <c r="AE618" s="26"/>
      <c r="AF618" s="26"/>
      <c r="AG618" s="26">
        <v>30</v>
      </c>
      <c r="AH618" s="26"/>
      <c r="AI618" s="26"/>
      <c r="AJ618" s="26"/>
      <c r="AK618" s="26"/>
      <c r="AL618" s="26"/>
      <c r="AM618" s="26"/>
      <c r="AN618" s="30">
        <f t="shared" si="57"/>
        <v>65</v>
      </c>
      <c r="AO618" s="31">
        <f t="shared" si="55"/>
        <v>448</v>
      </c>
      <c r="AP618" s="32">
        <f t="shared" si="58"/>
        <v>8520.9599999999991</v>
      </c>
    </row>
    <row r="619" spans="1:42" ht="22.5" customHeight="1" x14ac:dyDescent="0.3">
      <c r="A619" s="48" t="s">
        <v>200</v>
      </c>
      <c r="B619" s="9">
        <v>2456.7800000000002</v>
      </c>
      <c r="C619" s="31">
        <v>15</v>
      </c>
      <c r="D619" s="51" t="s">
        <v>968</v>
      </c>
      <c r="E619" s="24" t="s">
        <v>969</v>
      </c>
      <c r="F619" s="24" t="s">
        <v>969</v>
      </c>
      <c r="G619" s="3">
        <v>50</v>
      </c>
      <c r="H619" s="4">
        <v>9889</v>
      </c>
      <c r="I619" s="26"/>
      <c r="J619" s="26"/>
      <c r="K619" s="26"/>
      <c r="L619" s="26">
        <v>1</v>
      </c>
      <c r="M619" s="26"/>
      <c r="N619" s="26"/>
      <c r="O619" s="26">
        <v>1</v>
      </c>
      <c r="P619" s="26"/>
      <c r="Q619" s="26"/>
      <c r="R619" s="26"/>
      <c r="S619" s="26">
        <v>2</v>
      </c>
      <c r="T619" s="26"/>
      <c r="U619" s="26"/>
      <c r="V619" s="26">
        <v>1</v>
      </c>
      <c r="W619" s="26"/>
      <c r="X619" s="26"/>
      <c r="Y619" s="26"/>
      <c r="Z619" s="26"/>
      <c r="AA619" s="26">
        <v>2</v>
      </c>
      <c r="AB619" s="26"/>
      <c r="AC619" s="26"/>
      <c r="AD619" s="26"/>
      <c r="AE619" s="26"/>
      <c r="AF619" s="26"/>
      <c r="AG619" s="26">
        <v>1</v>
      </c>
      <c r="AH619" s="26">
        <v>1</v>
      </c>
      <c r="AI619" s="26">
        <v>4</v>
      </c>
      <c r="AJ619" s="26"/>
      <c r="AK619" s="26"/>
      <c r="AL619" s="26"/>
      <c r="AM619" s="26"/>
      <c r="AN619" s="30">
        <f t="shared" si="57"/>
        <v>13</v>
      </c>
      <c r="AO619" s="31">
        <f t="shared" si="55"/>
        <v>52</v>
      </c>
      <c r="AP619" s="32">
        <f t="shared" si="58"/>
        <v>127752.56000000001</v>
      </c>
    </row>
    <row r="620" spans="1:42" ht="22.5" customHeight="1" x14ac:dyDescent="0.3">
      <c r="A620" s="48" t="s">
        <v>914</v>
      </c>
      <c r="B620" s="45">
        <v>2496.88</v>
      </c>
      <c r="C620" s="31">
        <v>2</v>
      </c>
      <c r="D620" s="54" t="s">
        <v>915</v>
      </c>
      <c r="E620" s="24">
        <v>45293</v>
      </c>
      <c r="F620" s="24">
        <v>45293</v>
      </c>
      <c r="G620" s="3"/>
      <c r="H620" s="3" t="s">
        <v>916</v>
      </c>
      <c r="I620" s="3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30">
        <f>+AO620</f>
        <v>0</v>
      </c>
      <c r="AO620" s="31">
        <f>+G620</f>
        <v>0</v>
      </c>
      <c r="AP620" s="32">
        <f t="shared" si="58"/>
        <v>0</v>
      </c>
    </row>
    <row r="621" spans="1:42" ht="24.75" customHeight="1" x14ac:dyDescent="0.3">
      <c r="A621" s="19" t="s">
        <v>158</v>
      </c>
      <c r="B621" s="9">
        <v>154</v>
      </c>
      <c r="C621" s="31">
        <v>0</v>
      </c>
      <c r="D621" s="51"/>
      <c r="E621" s="24"/>
      <c r="F621" s="24"/>
      <c r="G621" s="3"/>
      <c r="H621" s="4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30">
        <f t="shared" ref="AN621:AN652" si="59">I621+J621+K621+L621+M621+N621+O621+P621+Q621+R621+S621+T621+U621+V621+W621+X621+Y621+Z621+AA621+AB621+AC621+AD621+AE621+AF621+AG621+AH621+AI621+AJ621+AK621+AL621+AM621</f>
        <v>0</v>
      </c>
      <c r="AO621" s="31">
        <f t="shared" ref="AO621:AO633" si="60">C621+G621-AN621</f>
        <v>0</v>
      </c>
      <c r="AP621" s="32">
        <f t="shared" si="58"/>
        <v>0</v>
      </c>
    </row>
    <row r="622" spans="1:42" ht="22.5" customHeight="1" x14ac:dyDescent="0.3">
      <c r="A622" s="48" t="s">
        <v>159</v>
      </c>
      <c r="B622" s="9"/>
      <c r="C622" s="31">
        <v>0</v>
      </c>
      <c r="D622" s="51"/>
      <c r="E622" s="24"/>
      <c r="F622" s="24"/>
      <c r="G622" s="3"/>
      <c r="H622" s="4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30">
        <f t="shared" si="59"/>
        <v>0</v>
      </c>
      <c r="AO622" s="31">
        <f t="shared" si="60"/>
        <v>0</v>
      </c>
      <c r="AP622" s="32">
        <f t="shared" si="58"/>
        <v>0</v>
      </c>
    </row>
    <row r="623" spans="1:42" ht="25.5" customHeight="1" x14ac:dyDescent="0.3">
      <c r="A623" s="48" t="s">
        <v>160</v>
      </c>
      <c r="B623" s="9">
        <v>110</v>
      </c>
      <c r="C623" s="31">
        <v>500</v>
      </c>
      <c r="D623" s="51"/>
      <c r="E623" s="24"/>
      <c r="F623" s="24"/>
      <c r="G623" s="3"/>
      <c r="H623" s="4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30">
        <f t="shared" si="59"/>
        <v>0</v>
      </c>
      <c r="AO623" s="31">
        <f t="shared" si="60"/>
        <v>500</v>
      </c>
      <c r="AP623" s="32">
        <f t="shared" si="58"/>
        <v>55000</v>
      </c>
    </row>
    <row r="624" spans="1:42" ht="23.25" customHeight="1" x14ac:dyDescent="0.3">
      <c r="A624" s="48" t="s">
        <v>157</v>
      </c>
      <c r="B624" s="9"/>
      <c r="C624" s="31">
        <v>70</v>
      </c>
      <c r="D624" s="51" t="s">
        <v>406</v>
      </c>
      <c r="E624" s="24">
        <v>45093</v>
      </c>
      <c r="F624" s="24">
        <v>45093</v>
      </c>
      <c r="G624" s="3"/>
      <c r="H624" s="4">
        <v>1007</v>
      </c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30">
        <f t="shared" si="59"/>
        <v>0</v>
      </c>
      <c r="AO624" s="31">
        <f t="shared" si="60"/>
        <v>70</v>
      </c>
      <c r="AP624" s="32">
        <f t="shared" si="58"/>
        <v>0</v>
      </c>
    </row>
    <row r="625" spans="1:42" ht="25.5" customHeight="1" x14ac:dyDescent="0.3">
      <c r="A625" s="48" t="s">
        <v>803</v>
      </c>
      <c r="B625" s="9">
        <v>1676</v>
      </c>
      <c r="C625" s="31">
        <v>2</v>
      </c>
      <c r="D625" s="51" t="s">
        <v>814</v>
      </c>
      <c r="E625" s="24">
        <v>45077</v>
      </c>
      <c r="F625" s="24">
        <v>45077</v>
      </c>
      <c r="G625" s="3"/>
      <c r="H625" s="4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30">
        <f t="shared" si="59"/>
        <v>0</v>
      </c>
      <c r="AO625" s="31">
        <f t="shared" si="60"/>
        <v>2</v>
      </c>
      <c r="AP625" s="32">
        <f t="shared" si="58"/>
        <v>3352</v>
      </c>
    </row>
    <row r="626" spans="1:42" s="7" customFormat="1" ht="20.25" customHeight="1" x14ac:dyDescent="0.3">
      <c r="A626" s="48" t="s">
        <v>802</v>
      </c>
      <c r="B626" s="9">
        <v>1676</v>
      </c>
      <c r="C626" s="31">
        <v>2</v>
      </c>
      <c r="D626" s="51" t="s">
        <v>814</v>
      </c>
      <c r="E626" s="24">
        <v>45077</v>
      </c>
      <c r="F626" s="24">
        <v>45077</v>
      </c>
      <c r="G626" s="3"/>
      <c r="H626" s="4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30">
        <f t="shared" si="59"/>
        <v>0</v>
      </c>
      <c r="AO626" s="31">
        <f t="shared" si="60"/>
        <v>2</v>
      </c>
      <c r="AP626" s="32">
        <f t="shared" si="58"/>
        <v>3352</v>
      </c>
    </row>
    <row r="627" spans="1:42" ht="21.75" customHeight="1" x14ac:dyDescent="0.3">
      <c r="A627" s="48" t="s">
        <v>161</v>
      </c>
      <c r="B627" s="9">
        <v>7500</v>
      </c>
      <c r="C627" s="31">
        <v>9</v>
      </c>
      <c r="D627" s="51" t="s">
        <v>867</v>
      </c>
      <c r="E627" s="24" t="s">
        <v>1006</v>
      </c>
      <c r="F627" s="24" t="s">
        <v>1006</v>
      </c>
      <c r="G627" s="3">
        <v>25</v>
      </c>
      <c r="H627" s="4">
        <v>679</v>
      </c>
      <c r="I627" s="26"/>
      <c r="J627" s="26"/>
      <c r="K627" s="26"/>
      <c r="L627" s="26"/>
      <c r="M627" s="26"/>
      <c r="N627" s="26"/>
      <c r="O627" s="26">
        <v>2</v>
      </c>
      <c r="P627" s="26"/>
      <c r="Q627" s="26"/>
      <c r="R627" s="26"/>
      <c r="S627" s="26">
        <v>2</v>
      </c>
      <c r="T627" s="26"/>
      <c r="U627" s="26"/>
      <c r="V627" s="26">
        <v>5</v>
      </c>
      <c r="W627" s="26"/>
      <c r="X627" s="26"/>
      <c r="Y627" s="26"/>
      <c r="Z627" s="26"/>
      <c r="AA627" s="26"/>
      <c r="AB627" s="26"/>
      <c r="AC627" s="26">
        <v>5</v>
      </c>
      <c r="AD627" s="26"/>
      <c r="AE627" s="26"/>
      <c r="AF627" s="26"/>
      <c r="AG627" s="26">
        <v>8</v>
      </c>
      <c r="AH627" s="26"/>
      <c r="AI627" s="26">
        <v>2</v>
      </c>
      <c r="AJ627" s="26"/>
      <c r="AK627" s="26"/>
      <c r="AL627" s="26"/>
      <c r="AM627" s="26"/>
      <c r="AN627" s="30">
        <f t="shared" si="59"/>
        <v>24</v>
      </c>
      <c r="AO627" s="31">
        <f t="shared" si="60"/>
        <v>10</v>
      </c>
      <c r="AP627" s="32">
        <f t="shared" si="58"/>
        <v>75000</v>
      </c>
    </row>
    <row r="628" spans="1:42" ht="24" customHeight="1" x14ac:dyDescent="0.3">
      <c r="A628" s="48" t="s">
        <v>861</v>
      </c>
      <c r="B628" s="9">
        <v>0.71</v>
      </c>
      <c r="C628" s="31">
        <v>200</v>
      </c>
      <c r="D628" s="51" t="s">
        <v>406</v>
      </c>
      <c r="E628" s="24">
        <v>45364</v>
      </c>
      <c r="F628" s="24">
        <v>45364</v>
      </c>
      <c r="G628" s="3">
        <v>200</v>
      </c>
      <c r="H628" s="4">
        <v>10242</v>
      </c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>
        <v>100</v>
      </c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30">
        <f t="shared" si="59"/>
        <v>100</v>
      </c>
      <c r="AO628" s="31">
        <f t="shared" si="60"/>
        <v>300</v>
      </c>
      <c r="AP628" s="32">
        <f t="shared" si="58"/>
        <v>213</v>
      </c>
    </row>
    <row r="629" spans="1:42" ht="26.25" customHeight="1" x14ac:dyDescent="0.3">
      <c r="A629" s="48" t="s">
        <v>862</v>
      </c>
      <c r="B629" s="9">
        <v>1.5</v>
      </c>
      <c r="C629" s="31">
        <v>510</v>
      </c>
      <c r="D629" s="51" t="s">
        <v>548</v>
      </c>
      <c r="E629" s="24">
        <v>45182</v>
      </c>
      <c r="F629" s="24">
        <v>45182</v>
      </c>
      <c r="G629" s="3"/>
      <c r="H629" s="4">
        <v>10242</v>
      </c>
      <c r="I629" s="26"/>
      <c r="J629" s="26"/>
      <c r="K629" s="26"/>
      <c r="L629" s="26">
        <v>10</v>
      </c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30">
        <f t="shared" si="59"/>
        <v>10</v>
      </c>
      <c r="AO629" s="31">
        <f t="shared" si="60"/>
        <v>500</v>
      </c>
      <c r="AP629" s="32">
        <f t="shared" si="58"/>
        <v>750</v>
      </c>
    </row>
    <row r="630" spans="1:42" ht="26.25" customHeight="1" x14ac:dyDescent="0.3">
      <c r="A630" s="48" t="s">
        <v>621</v>
      </c>
      <c r="B630" s="9">
        <v>185</v>
      </c>
      <c r="C630" s="31">
        <v>124</v>
      </c>
      <c r="D630" s="51" t="s">
        <v>988</v>
      </c>
      <c r="E630" s="24">
        <v>45348</v>
      </c>
      <c r="F630" s="24">
        <v>45348</v>
      </c>
      <c r="G630" s="3">
        <v>1284</v>
      </c>
      <c r="H630" s="4">
        <v>1701</v>
      </c>
      <c r="I630" s="26"/>
      <c r="J630" s="26"/>
      <c r="K630" s="26"/>
      <c r="L630" s="26">
        <v>36</v>
      </c>
      <c r="M630" s="26"/>
      <c r="N630" s="26"/>
      <c r="O630" s="26">
        <v>36</v>
      </c>
      <c r="P630" s="26"/>
      <c r="Q630" s="26"/>
      <c r="R630" s="26"/>
      <c r="S630" s="26">
        <v>24</v>
      </c>
      <c r="T630" s="26"/>
      <c r="U630" s="26"/>
      <c r="V630" s="26">
        <v>36</v>
      </c>
      <c r="W630" s="26"/>
      <c r="X630" s="26"/>
      <c r="Y630" s="26"/>
      <c r="Z630" s="26">
        <v>24</v>
      </c>
      <c r="AA630" s="26">
        <v>289</v>
      </c>
      <c r="AB630" s="26"/>
      <c r="AC630" s="26">
        <v>48</v>
      </c>
      <c r="AD630" s="26"/>
      <c r="AE630" s="26"/>
      <c r="AF630" s="26"/>
      <c r="AG630" s="26">
        <v>84</v>
      </c>
      <c r="AH630" s="26"/>
      <c r="AI630" s="26"/>
      <c r="AJ630" s="26"/>
      <c r="AK630" s="26"/>
      <c r="AL630" s="26"/>
      <c r="AM630" s="26"/>
      <c r="AN630" s="30">
        <f t="shared" si="59"/>
        <v>577</v>
      </c>
      <c r="AO630" s="31">
        <f t="shared" si="60"/>
        <v>831</v>
      </c>
      <c r="AP630" s="32">
        <f t="shared" si="58"/>
        <v>153735</v>
      </c>
    </row>
    <row r="631" spans="1:42" ht="26.25" customHeight="1" x14ac:dyDescent="0.3">
      <c r="A631" s="48" t="s">
        <v>370</v>
      </c>
      <c r="B631" s="4"/>
      <c r="C631" s="31">
        <v>315</v>
      </c>
      <c r="D631" s="51"/>
      <c r="E631" s="4"/>
      <c r="F631" s="4"/>
      <c r="G631" s="3"/>
      <c r="H631" s="4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30">
        <f t="shared" si="59"/>
        <v>0</v>
      </c>
      <c r="AO631" s="31">
        <f t="shared" si="60"/>
        <v>315</v>
      </c>
      <c r="AP631" s="32">
        <f t="shared" si="58"/>
        <v>0</v>
      </c>
    </row>
    <row r="632" spans="1:42" ht="26.25" customHeight="1" x14ac:dyDescent="0.3">
      <c r="A632" s="48" t="s">
        <v>371</v>
      </c>
      <c r="B632" s="37">
        <v>90</v>
      </c>
      <c r="C632" s="31">
        <v>7101</v>
      </c>
      <c r="D632" s="51" t="s">
        <v>839</v>
      </c>
      <c r="E632" s="24" t="s">
        <v>981</v>
      </c>
      <c r="F632" s="24" t="s">
        <v>981</v>
      </c>
      <c r="G632" s="3">
        <v>2004</v>
      </c>
      <c r="H632" s="4">
        <v>1537</v>
      </c>
      <c r="I632" s="26">
        <v>300</v>
      </c>
      <c r="J632" s="26"/>
      <c r="K632" s="26"/>
      <c r="L632" s="26">
        <v>49</v>
      </c>
      <c r="M632" s="26">
        <v>320</v>
      </c>
      <c r="N632" s="26"/>
      <c r="O632" s="26">
        <v>300</v>
      </c>
      <c r="P632" s="26">
        <v>365</v>
      </c>
      <c r="Q632" s="26"/>
      <c r="R632" s="26"/>
      <c r="S632" s="26">
        <v>576</v>
      </c>
      <c r="T632" s="26">
        <v>133</v>
      </c>
      <c r="U632" s="26"/>
      <c r="V632" s="26">
        <v>312</v>
      </c>
      <c r="W632" s="26">
        <v>266</v>
      </c>
      <c r="X632" s="26"/>
      <c r="Y632" s="26"/>
      <c r="Z632" s="26">
        <v>348</v>
      </c>
      <c r="AA632" s="26">
        <v>72</v>
      </c>
      <c r="AB632" s="26">
        <v>48</v>
      </c>
      <c r="AC632" s="26">
        <v>288</v>
      </c>
      <c r="AD632" s="26">
        <v>312</v>
      </c>
      <c r="AE632" s="26"/>
      <c r="AF632" s="26"/>
      <c r="AG632" s="26">
        <v>722</v>
      </c>
      <c r="AH632" s="26">
        <v>192</v>
      </c>
      <c r="AI632" s="26">
        <v>360</v>
      </c>
      <c r="AJ632" s="26"/>
      <c r="AK632" s="26"/>
      <c r="AL632" s="26"/>
      <c r="AM632" s="26"/>
      <c r="AN632" s="30">
        <f t="shared" si="59"/>
        <v>4963</v>
      </c>
      <c r="AO632" s="31">
        <f t="shared" si="60"/>
        <v>4142</v>
      </c>
      <c r="AP632" s="32">
        <f t="shared" si="58"/>
        <v>372780</v>
      </c>
    </row>
    <row r="633" spans="1:42" ht="26.25" customHeight="1" x14ac:dyDescent="0.3">
      <c r="A633" s="48" t="s">
        <v>373</v>
      </c>
      <c r="B633" s="37">
        <v>48</v>
      </c>
      <c r="C633" s="31">
        <v>4084</v>
      </c>
      <c r="D633" s="51" t="s">
        <v>874</v>
      </c>
      <c r="E633" s="24" t="s">
        <v>980</v>
      </c>
      <c r="F633" s="24" t="s">
        <v>980</v>
      </c>
      <c r="G633" s="3">
        <v>1200</v>
      </c>
      <c r="H633" s="4">
        <v>1701</v>
      </c>
      <c r="I633" s="26">
        <v>34</v>
      </c>
      <c r="J633" s="26"/>
      <c r="K633" s="26"/>
      <c r="L633" s="26">
        <v>84</v>
      </c>
      <c r="M633" s="26">
        <v>29</v>
      </c>
      <c r="N633" s="26"/>
      <c r="O633" s="26">
        <v>84</v>
      </c>
      <c r="P633" s="26">
        <v>28</v>
      </c>
      <c r="Q633" s="26"/>
      <c r="R633" s="26"/>
      <c r="S633" s="26">
        <v>84</v>
      </c>
      <c r="T633" s="26">
        <v>35</v>
      </c>
      <c r="U633" s="26"/>
      <c r="V633" s="26">
        <v>84</v>
      </c>
      <c r="W633" s="26">
        <v>24</v>
      </c>
      <c r="X633" s="26"/>
      <c r="Y633" s="26"/>
      <c r="Z633" s="26">
        <v>84</v>
      </c>
      <c r="AA633" s="26">
        <v>39</v>
      </c>
      <c r="AB633" s="26"/>
      <c r="AC633" s="26">
        <v>84</v>
      </c>
      <c r="AD633" s="26">
        <v>10</v>
      </c>
      <c r="AE633" s="26"/>
      <c r="AF633" s="26"/>
      <c r="AG633" s="26">
        <v>204</v>
      </c>
      <c r="AH633" s="26">
        <v>10</v>
      </c>
      <c r="AI633" s="26">
        <v>60</v>
      </c>
      <c r="AJ633" s="26"/>
      <c r="AK633" s="26"/>
      <c r="AL633" s="26"/>
      <c r="AM633" s="26"/>
      <c r="AN633" s="30">
        <f t="shared" si="59"/>
        <v>977</v>
      </c>
      <c r="AO633" s="31">
        <f t="shared" si="60"/>
        <v>4307</v>
      </c>
      <c r="AP633" s="32">
        <f t="shared" si="58"/>
        <v>206736</v>
      </c>
    </row>
    <row r="634" spans="1:42" ht="26.25" customHeight="1" x14ac:dyDescent="0.3">
      <c r="A634" s="48" t="s">
        <v>372</v>
      </c>
      <c r="B634" s="37">
        <v>38.979999999999997</v>
      </c>
      <c r="C634" s="31">
        <v>159</v>
      </c>
      <c r="D634" s="51" t="s">
        <v>406</v>
      </c>
      <c r="E634" s="24" t="s">
        <v>982</v>
      </c>
      <c r="F634" s="24" t="s">
        <v>982</v>
      </c>
      <c r="G634" s="3">
        <v>792</v>
      </c>
      <c r="H634" s="4"/>
      <c r="I634" s="26">
        <v>5</v>
      </c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>
        <v>12</v>
      </c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30">
        <f t="shared" si="59"/>
        <v>17</v>
      </c>
      <c r="AO634" s="31">
        <v>159</v>
      </c>
      <c r="AP634" s="32">
        <f t="shared" si="58"/>
        <v>6197.82</v>
      </c>
    </row>
    <row r="635" spans="1:42" ht="26.25" customHeight="1" x14ac:dyDescent="0.3">
      <c r="A635" s="48" t="s">
        <v>732</v>
      </c>
      <c r="B635" s="9">
        <v>81.599999999999994</v>
      </c>
      <c r="C635" s="31">
        <v>698</v>
      </c>
      <c r="D635" s="51" t="s">
        <v>406</v>
      </c>
      <c r="E635" s="24" t="s">
        <v>983</v>
      </c>
      <c r="F635" s="24" t="s">
        <v>983</v>
      </c>
      <c r="G635" s="3">
        <v>276</v>
      </c>
      <c r="H635" s="4">
        <v>1875</v>
      </c>
      <c r="I635" s="26"/>
      <c r="J635" s="26"/>
      <c r="K635" s="26"/>
      <c r="L635" s="26">
        <v>36</v>
      </c>
      <c r="M635" s="26">
        <v>12</v>
      </c>
      <c r="N635" s="26"/>
      <c r="O635" s="26"/>
      <c r="P635" s="26">
        <v>24</v>
      </c>
      <c r="Q635" s="26"/>
      <c r="R635" s="26"/>
      <c r="S635" s="26"/>
      <c r="T635" s="26"/>
      <c r="U635" s="26"/>
      <c r="V635" s="26"/>
      <c r="W635" s="26">
        <v>24</v>
      </c>
      <c r="X635" s="26"/>
      <c r="Y635" s="26"/>
      <c r="Z635" s="26">
        <v>36</v>
      </c>
      <c r="AA635" s="26"/>
      <c r="AB635" s="26"/>
      <c r="AC635" s="26">
        <v>24</v>
      </c>
      <c r="AD635" s="26">
        <v>24</v>
      </c>
      <c r="AE635" s="26"/>
      <c r="AF635" s="26"/>
      <c r="AG635" s="26"/>
      <c r="AH635" s="26"/>
      <c r="AI635" s="26">
        <v>24</v>
      </c>
      <c r="AJ635" s="26"/>
      <c r="AK635" s="26"/>
      <c r="AL635" s="26"/>
      <c r="AM635" s="26"/>
      <c r="AN635" s="30">
        <f t="shared" si="59"/>
        <v>204</v>
      </c>
      <c r="AO635" s="31">
        <f t="shared" ref="AO635:AO671" si="61">C635+G635-AN635</f>
        <v>770</v>
      </c>
      <c r="AP635" s="32">
        <f t="shared" si="58"/>
        <v>62831.999999999993</v>
      </c>
    </row>
    <row r="636" spans="1:42" ht="26.25" customHeight="1" x14ac:dyDescent="0.3">
      <c r="A636" s="20" t="s">
        <v>733</v>
      </c>
      <c r="B636" s="9"/>
      <c r="C636" s="31">
        <v>0</v>
      </c>
      <c r="D636" s="51" t="s">
        <v>406</v>
      </c>
      <c r="E636" s="24">
        <v>44750</v>
      </c>
      <c r="F636" s="24">
        <v>44750</v>
      </c>
      <c r="G636" s="3"/>
      <c r="H636" s="4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30">
        <f t="shared" si="59"/>
        <v>0</v>
      </c>
      <c r="AO636" s="31">
        <f t="shared" si="61"/>
        <v>0</v>
      </c>
      <c r="AP636" s="32">
        <f t="shared" si="58"/>
        <v>0</v>
      </c>
    </row>
    <row r="637" spans="1:42" ht="26.25" customHeight="1" x14ac:dyDescent="0.3">
      <c r="A637" s="48" t="s">
        <v>734</v>
      </c>
      <c r="B637" s="9">
        <v>81.599999999999994</v>
      </c>
      <c r="C637" s="31">
        <v>1009</v>
      </c>
      <c r="D637" s="51" t="s">
        <v>406</v>
      </c>
      <c r="E637" s="24" t="s">
        <v>983</v>
      </c>
      <c r="F637" s="24" t="s">
        <v>983</v>
      </c>
      <c r="G637" s="3">
        <v>108</v>
      </c>
      <c r="H637" s="4">
        <v>1875</v>
      </c>
      <c r="I637" s="26"/>
      <c r="J637" s="26"/>
      <c r="K637" s="26"/>
      <c r="L637" s="26">
        <v>24</v>
      </c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>
        <v>36</v>
      </c>
      <c r="AH637" s="26"/>
      <c r="AI637" s="26"/>
      <c r="AJ637" s="26"/>
      <c r="AK637" s="26"/>
      <c r="AL637" s="26"/>
      <c r="AM637" s="26"/>
      <c r="AN637" s="30">
        <f t="shared" si="59"/>
        <v>60</v>
      </c>
      <c r="AO637" s="31">
        <f t="shared" si="61"/>
        <v>1057</v>
      </c>
      <c r="AP637" s="32">
        <f t="shared" si="58"/>
        <v>86251.199999999997</v>
      </c>
    </row>
    <row r="638" spans="1:42" ht="26.25" customHeight="1" x14ac:dyDescent="0.3">
      <c r="A638" s="20" t="s">
        <v>389</v>
      </c>
      <c r="B638" s="9"/>
      <c r="C638" s="31">
        <v>1450</v>
      </c>
      <c r="D638" s="51"/>
      <c r="E638" s="24"/>
      <c r="F638" s="24"/>
      <c r="G638" s="3"/>
      <c r="H638" s="4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30">
        <f t="shared" si="59"/>
        <v>0</v>
      </c>
      <c r="AO638" s="31">
        <f t="shared" si="61"/>
        <v>1450</v>
      </c>
      <c r="AP638" s="32">
        <f t="shared" si="58"/>
        <v>0</v>
      </c>
    </row>
    <row r="639" spans="1:42" ht="26.25" customHeight="1" x14ac:dyDescent="0.3">
      <c r="A639" s="48" t="s">
        <v>651</v>
      </c>
      <c r="B639" s="9"/>
      <c r="C639" s="31">
        <v>3552</v>
      </c>
      <c r="D639" s="51" t="s">
        <v>406</v>
      </c>
      <c r="E639" s="24">
        <v>44750</v>
      </c>
      <c r="F639" s="24">
        <v>44750</v>
      </c>
      <c r="G639" s="3"/>
      <c r="H639" s="4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>
        <v>36</v>
      </c>
      <c r="AH639" s="26"/>
      <c r="AI639" s="26"/>
      <c r="AJ639" s="26"/>
      <c r="AK639" s="26"/>
      <c r="AL639" s="26"/>
      <c r="AM639" s="26"/>
      <c r="AN639" s="30">
        <f t="shared" si="59"/>
        <v>36</v>
      </c>
      <c r="AO639" s="31">
        <f t="shared" si="61"/>
        <v>3516</v>
      </c>
      <c r="AP639" s="32">
        <f t="shared" si="58"/>
        <v>0</v>
      </c>
    </row>
    <row r="640" spans="1:42" ht="21.75" customHeight="1" x14ac:dyDescent="0.3">
      <c r="A640" s="20" t="s">
        <v>486</v>
      </c>
      <c r="B640" s="9"/>
      <c r="C640" s="31">
        <v>0</v>
      </c>
      <c r="D640" s="51"/>
      <c r="E640" s="24"/>
      <c r="F640" s="24"/>
      <c r="G640" s="3"/>
      <c r="H640" s="4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30">
        <f t="shared" si="59"/>
        <v>0</v>
      </c>
      <c r="AO640" s="31">
        <f t="shared" si="61"/>
        <v>0</v>
      </c>
      <c r="AP640" s="32">
        <f t="shared" si="58"/>
        <v>0</v>
      </c>
    </row>
    <row r="641" spans="1:42" ht="21.75" customHeight="1" x14ac:dyDescent="0.3">
      <c r="A641" s="48" t="s">
        <v>303</v>
      </c>
      <c r="B641" s="9"/>
      <c r="C641" s="31">
        <v>96</v>
      </c>
      <c r="D641" s="51"/>
      <c r="E641" s="24"/>
      <c r="F641" s="24"/>
      <c r="G641" s="3"/>
      <c r="H641" s="4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30">
        <f t="shared" si="59"/>
        <v>0</v>
      </c>
      <c r="AO641" s="31">
        <f t="shared" si="61"/>
        <v>96</v>
      </c>
      <c r="AP641" s="32">
        <f t="shared" si="58"/>
        <v>0</v>
      </c>
    </row>
    <row r="642" spans="1:42" ht="21.75" customHeight="1" x14ac:dyDescent="0.3">
      <c r="A642" s="48" t="s">
        <v>985</v>
      </c>
      <c r="B642" s="9">
        <v>72</v>
      </c>
      <c r="C642" s="31"/>
      <c r="D642" s="51" t="s">
        <v>406</v>
      </c>
      <c r="E642" s="24">
        <v>45357</v>
      </c>
      <c r="F642" s="24">
        <v>45357</v>
      </c>
      <c r="G642" s="3">
        <v>96</v>
      </c>
      <c r="H642" s="4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>
        <v>12</v>
      </c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30">
        <f t="shared" si="59"/>
        <v>12</v>
      </c>
      <c r="AO642" s="31">
        <f t="shared" si="61"/>
        <v>84</v>
      </c>
      <c r="AP642" s="32">
        <f t="shared" si="58"/>
        <v>6048</v>
      </c>
    </row>
    <row r="643" spans="1:42" ht="26.25" customHeight="1" x14ac:dyDescent="0.3">
      <c r="A643" s="48" t="s">
        <v>304</v>
      </c>
      <c r="B643" s="9">
        <v>84</v>
      </c>
      <c r="C643" s="31">
        <v>1838</v>
      </c>
      <c r="D643" s="51" t="s">
        <v>849</v>
      </c>
      <c r="E643" s="24" t="s">
        <v>983</v>
      </c>
      <c r="F643" s="24" t="s">
        <v>983</v>
      </c>
      <c r="G643" s="3">
        <v>492</v>
      </c>
      <c r="H643" s="4"/>
      <c r="I643" s="26"/>
      <c r="J643" s="26"/>
      <c r="K643" s="26"/>
      <c r="L643" s="26"/>
      <c r="M643" s="26"/>
      <c r="N643" s="26"/>
      <c r="O643" s="26">
        <v>24</v>
      </c>
      <c r="P643" s="26">
        <v>24</v>
      </c>
      <c r="Q643" s="26"/>
      <c r="R643" s="26"/>
      <c r="S643" s="26"/>
      <c r="T643" s="26"/>
      <c r="U643" s="26"/>
      <c r="V643" s="26"/>
      <c r="W643" s="26">
        <v>12</v>
      </c>
      <c r="X643" s="26"/>
      <c r="Y643" s="26"/>
      <c r="Z643" s="26"/>
      <c r="AA643" s="26">
        <v>50</v>
      </c>
      <c r="AB643" s="26"/>
      <c r="AC643" s="26"/>
      <c r="AD643" s="26">
        <v>24</v>
      </c>
      <c r="AE643" s="26"/>
      <c r="AF643" s="26"/>
      <c r="AG643" s="26">
        <v>24</v>
      </c>
      <c r="AH643" s="26">
        <v>12</v>
      </c>
      <c r="AI643" s="26">
        <v>84</v>
      </c>
      <c r="AJ643" s="26"/>
      <c r="AK643" s="26"/>
      <c r="AL643" s="26"/>
      <c r="AM643" s="26"/>
      <c r="AN643" s="30">
        <f t="shared" si="59"/>
        <v>254</v>
      </c>
      <c r="AO643" s="31">
        <f t="shared" si="61"/>
        <v>2076</v>
      </c>
      <c r="AP643" s="32">
        <f t="shared" si="58"/>
        <v>174384</v>
      </c>
    </row>
    <row r="644" spans="1:42" ht="26.25" customHeight="1" x14ac:dyDescent="0.3">
      <c r="A644" s="48" t="s">
        <v>374</v>
      </c>
      <c r="B644" s="9">
        <v>84</v>
      </c>
      <c r="C644" s="31">
        <v>431</v>
      </c>
      <c r="D644" s="51"/>
      <c r="E644" s="24" t="s">
        <v>920</v>
      </c>
      <c r="F644" s="24" t="s">
        <v>920</v>
      </c>
      <c r="G644" s="3"/>
      <c r="H644" s="4"/>
      <c r="I644" s="26">
        <v>12</v>
      </c>
      <c r="J644" s="26"/>
      <c r="K644" s="26"/>
      <c r="L644" s="26"/>
      <c r="M644" s="26">
        <v>12</v>
      </c>
      <c r="N644" s="26"/>
      <c r="O644" s="26"/>
      <c r="P644" s="26"/>
      <c r="Q644" s="26"/>
      <c r="R644" s="26"/>
      <c r="S644" s="26"/>
      <c r="T644" s="26"/>
      <c r="U644" s="26"/>
      <c r="V644" s="26"/>
      <c r="W644" s="26">
        <v>120</v>
      </c>
      <c r="X644" s="26"/>
      <c r="Y644" s="26"/>
      <c r="Z644" s="26">
        <v>192</v>
      </c>
      <c r="AA644" s="26">
        <v>120</v>
      </c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30">
        <f t="shared" si="59"/>
        <v>456</v>
      </c>
      <c r="AO644" s="31">
        <f t="shared" si="61"/>
        <v>-25</v>
      </c>
      <c r="AP644" s="32">
        <f t="shared" si="58"/>
        <v>-2100</v>
      </c>
    </row>
    <row r="645" spans="1:42" ht="24" customHeight="1" x14ac:dyDescent="0.3">
      <c r="A645" s="19" t="s">
        <v>903</v>
      </c>
      <c r="B645" s="9">
        <v>84</v>
      </c>
      <c r="C645" s="31">
        <v>887</v>
      </c>
      <c r="D645" s="51" t="s">
        <v>406</v>
      </c>
      <c r="E645" s="24" t="s">
        <v>984</v>
      </c>
      <c r="F645" s="24" t="s">
        <v>984</v>
      </c>
      <c r="G645" s="3">
        <v>108</v>
      </c>
      <c r="H645" s="4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30">
        <f t="shared" si="59"/>
        <v>0</v>
      </c>
      <c r="AO645" s="31">
        <f t="shared" si="61"/>
        <v>995</v>
      </c>
      <c r="AP645" s="32">
        <f t="shared" si="58"/>
        <v>83580</v>
      </c>
    </row>
    <row r="646" spans="1:42" ht="24" customHeight="1" x14ac:dyDescent="0.3">
      <c r="A646" s="17" t="s">
        <v>531</v>
      </c>
      <c r="B646" s="4"/>
      <c r="C646" s="31">
        <v>0</v>
      </c>
      <c r="D646" s="54" t="s">
        <v>406</v>
      </c>
      <c r="E646" s="24">
        <v>44718</v>
      </c>
      <c r="F646" s="24">
        <v>44718</v>
      </c>
      <c r="G646" s="3"/>
      <c r="H646" s="5"/>
      <c r="I646" s="3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30">
        <f t="shared" si="59"/>
        <v>0</v>
      </c>
      <c r="AO646" s="31">
        <f t="shared" si="61"/>
        <v>0</v>
      </c>
      <c r="AP646" s="32">
        <f t="shared" si="58"/>
        <v>0</v>
      </c>
    </row>
    <row r="647" spans="1:42" s="2" customFormat="1" ht="21" customHeight="1" x14ac:dyDescent="0.3">
      <c r="A647" s="21" t="s">
        <v>305</v>
      </c>
      <c r="B647" s="9">
        <v>102</v>
      </c>
      <c r="C647" s="31">
        <v>3172</v>
      </c>
      <c r="D647" s="51" t="s">
        <v>878</v>
      </c>
      <c r="E647" s="24" t="s">
        <v>980</v>
      </c>
      <c r="F647" s="24" t="s">
        <v>980</v>
      </c>
      <c r="G647" s="5">
        <v>1564</v>
      </c>
      <c r="H647" s="33">
        <v>1882</v>
      </c>
      <c r="I647" s="26">
        <v>180</v>
      </c>
      <c r="J647" s="26"/>
      <c r="K647" s="26"/>
      <c r="L647" s="26">
        <v>144</v>
      </c>
      <c r="M647" s="26">
        <v>172</v>
      </c>
      <c r="N647" s="26"/>
      <c r="O647" s="26">
        <v>120</v>
      </c>
      <c r="P647" s="26">
        <v>180</v>
      </c>
      <c r="Q647" s="26"/>
      <c r="R647" s="26"/>
      <c r="S647" s="26">
        <v>180</v>
      </c>
      <c r="T647" s="26">
        <v>12</v>
      </c>
      <c r="U647" s="26"/>
      <c r="V647" s="26">
        <v>120</v>
      </c>
      <c r="W647" s="26">
        <v>48</v>
      </c>
      <c r="X647" s="26"/>
      <c r="Y647" s="26"/>
      <c r="Z647" s="26"/>
      <c r="AA647" s="26">
        <v>24</v>
      </c>
      <c r="AB647" s="26"/>
      <c r="AC647" s="26">
        <v>120</v>
      </c>
      <c r="AD647" s="26">
        <v>180</v>
      </c>
      <c r="AE647" s="26"/>
      <c r="AF647" s="26"/>
      <c r="AG647" s="26">
        <v>480</v>
      </c>
      <c r="AH647" s="26">
        <v>96</v>
      </c>
      <c r="AI647" s="26">
        <v>240</v>
      </c>
      <c r="AJ647" s="26"/>
      <c r="AK647" s="26"/>
      <c r="AL647" s="26"/>
      <c r="AM647" s="26"/>
      <c r="AN647" s="30">
        <f t="shared" si="59"/>
        <v>2296</v>
      </c>
      <c r="AO647" s="31">
        <f t="shared" si="61"/>
        <v>2440</v>
      </c>
      <c r="AP647" s="32">
        <f t="shared" si="58"/>
        <v>248880</v>
      </c>
    </row>
    <row r="648" spans="1:42" s="2" customFormat="1" ht="21" customHeight="1" x14ac:dyDescent="0.3">
      <c r="A648" s="21" t="s">
        <v>306</v>
      </c>
      <c r="B648" s="9">
        <v>216</v>
      </c>
      <c r="C648" s="31">
        <v>5068</v>
      </c>
      <c r="D648" s="51" t="s">
        <v>406</v>
      </c>
      <c r="E648" s="24">
        <v>45251</v>
      </c>
      <c r="F648" s="24">
        <v>45251</v>
      </c>
      <c r="G648" s="5"/>
      <c r="H648" s="33">
        <v>1577</v>
      </c>
      <c r="I648" s="26"/>
      <c r="J648" s="26"/>
      <c r="K648" s="26"/>
      <c r="L648" s="26">
        <v>24</v>
      </c>
      <c r="M648" s="26"/>
      <c r="N648" s="26"/>
      <c r="O648" s="26">
        <v>24</v>
      </c>
      <c r="P648" s="26">
        <v>24</v>
      </c>
      <c r="Q648" s="26"/>
      <c r="R648" s="26"/>
      <c r="S648" s="26"/>
      <c r="T648" s="26"/>
      <c r="U648" s="26"/>
      <c r="V648" s="26">
        <v>24</v>
      </c>
      <c r="W648" s="26"/>
      <c r="X648" s="26"/>
      <c r="Y648" s="26"/>
      <c r="Z648" s="26">
        <v>24</v>
      </c>
      <c r="AA648" s="26"/>
      <c r="AB648" s="26"/>
      <c r="AC648" s="26">
        <v>24</v>
      </c>
      <c r="AD648" s="26"/>
      <c r="AE648" s="26"/>
      <c r="AF648" s="26"/>
      <c r="AG648" s="26">
        <v>48</v>
      </c>
      <c r="AH648" s="26"/>
      <c r="AI648" s="26">
        <v>48</v>
      </c>
      <c r="AJ648" s="26"/>
      <c r="AK648" s="26"/>
      <c r="AL648" s="26"/>
      <c r="AM648" s="26"/>
      <c r="AN648" s="30">
        <f t="shared" si="59"/>
        <v>240</v>
      </c>
      <c r="AO648" s="31">
        <f t="shared" si="61"/>
        <v>4828</v>
      </c>
      <c r="AP648" s="32">
        <f t="shared" si="58"/>
        <v>1042848</v>
      </c>
    </row>
    <row r="649" spans="1:42" s="2" customFormat="1" ht="21.75" customHeight="1" x14ac:dyDescent="0.3">
      <c r="A649" s="21" t="s">
        <v>673</v>
      </c>
      <c r="B649" s="9">
        <v>2995</v>
      </c>
      <c r="C649" s="31">
        <v>2</v>
      </c>
      <c r="D649" s="51" t="s">
        <v>976</v>
      </c>
      <c r="E649" s="24" t="s">
        <v>975</v>
      </c>
      <c r="F649" s="24" t="s">
        <v>975</v>
      </c>
      <c r="G649" s="5"/>
      <c r="H649" s="33">
        <v>1551</v>
      </c>
      <c r="I649" s="26"/>
      <c r="J649" s="26"/>
      <c r="K649" s="26"/>
      <c r="L649" s="26">
        <v>2</v>
      </c>
      <c r="M649" s="26"/>
      <c r="N649" s="26"/>
      <c r="O649" s="26"/>
      <c r="P649" s="26"/>
      <c r="Q649" s="26"/>
      <c r="R649" s="26"/>
      <c r="S649" s="26"/>
      <c r="T649" s="26"/>
      <c r="U649" s="26"/>
      <c r="V649" s="26">
        <v>3</v>
      </c>
      <c r="W649" s="26"/>
      <c r="X649" s="26"/>
      <c r="Y649" s="26"/>
      <c r="Z649" s="26">
        <v>3</v>
      </c>
      <c r="AA649" s="26"/>
      <c r="AB649" s="26"/>
      <c r="AC649" s="26">
        <v>2</v>
      </c>
      <c r="AD649" s="26"/>
      <c r="AE649" s="26"/>
      <c r="AF649" s="26"/>
      <c r="AG649" s="26">
        <v>5</v>
      </c>
      <c r="AH649" s="26"/>
      <c r="AI649" s="26"/>
      <c r="AJ649" s="26"/>
      <c r="AK649" s="26"/>
      <c r="AL649" s="26"/>
      <c r="AM649" s="26"/>
      <c r="AN649" s="30">
        <f t="shared" si="59"/>
        <v>15</v>
      </c>
      <c r="AO649" s="31">
        <f t="shared" si="61"/>
        <v>-13</v>
      </c>
      <c r="AP649" s="32">
        <f t="shared" si="58"/>
        <v>-38935</v>
      </c>
    </row>
    <row r="650" spans="1:42" s="2" customFormat="1" ht="21" customHeight="1" x14ac:dyDescent="0.3">
      <c r="A650" s="21" t="s">
        <v>591</v>
      </c>
      <c r="B650" s="9"/>
      <c r="C650" s="31">
        <v>544</v>
      </c>
      <c r="D650" s="51" t="s">
        <v>476</v>
      </c>
      <c r="E650" s="24" t="s">
        <v>1014</v>
      </c>
      <c r="F650" s="24" t="s">
        <v>1014</v>
      </c>
      <c r="G650" s="5">
        <v>800</v>
      </c>
      <c r="H650" s="33" t="s">
        <v>925</v>
      </c>
      <c r="I650" s="26"/>
      <c r="J650" s="26"/>
      <c r="K650" s="26"/>
      <c r="L650" s="26">
        <v>40</v>
      </c>
      <c r="M650" s="26"/>
      <c r="N650" s="26"/>
      <c r="O650" s="26">
        <v>40</v>
      </c>
      <c r="P650" s="26"/>
      <c r="Q650" s="26"/>
      <c r="R650" s="26"/>
      <c r="S650" s="26">
        <v>40</v>
      </c>
      <c r="T650" s="26"/>
      <c r="U650" s="26"/>
      <c r="V650" s="26">
        <v>40</v>
      </c>
      <c r="W650" s="26"/>
      <c r="X650" s="26"/>
      <c r="Y650" s="26"/>
      <c r="Z650" s="26"/>
      <c r="AA650" s="26"/>
      <c r="AB650" s="26"/>
      <c r="AC650" s="26">
        <v>40</v>
      </c>
      <c r="AD650" s="26"/>
      <c r="AE650" s="26"/>
      <c r="AF650" s="26"/>
      <c r="AG650" s="26">
        <v>80</v>
      </c>
      <c r="AH650" s="26"/>
      <c r="AI650" s="26"/>
      <c r="AJ650" s="26"/>
      <c r="AK650" s="26"/>
      <c r="AL650" s="26"/>
      <c r="AM650" s="26"/>
      <c r="AN650" s="30">
        <f t="shared" si="59"/>
        <v>280</v>
      </c>
      <c r="AO650" s="31">
        <f t="shared" si="61"/>
        <v>1064</v>
      </c>
      <c r="AP650" s="32">
        <f t="shared" si="58"/>
        <v>0</v>
      </c>
    </row>
    <row r="651" spans="1:42" s="2" customFormat="1" ht="18.75" customHeight="1" x14ac:dyDescent="0.3">
      <c r="A651" s="21" t="s">
        <v>616</v>
      </c>
      <c r="B651" s="9">
        <v>6.54</v>
      </c>
      <c r="C651" s="31">
        <v>250</v>
      </c>
      <c r="D651" s="51" t="s">
        <v>406</v>
      </c>
      <c r="E651" s="24">
        <v>45182</v>
      </c>
      <c r="F651" s="24">
        <v>45182</v>
      </c>
      <c r="G651" s="5"/>
      <c r="H651" s="33">
        <v>10078</v>
      </c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30">
        <f t="shared" si="59"/>
        <v>0</v>
      </c>
      <c r="AO651" s="31">
        <f t="shared" si="61"/>
        <v>250</v>
      </c>
      <c r="AP651" s="32">
        <f t="shared" si="58"/>
        <v>1635</v>
      </c>
    </row>
    <row r="652" spans="1:42" ht="20.25" customHeight="1" x14ac:dyDescent="0.3">
      <c r="A652" s="20" t="s">
        <v>394</v>
      </c>
      <c r="B652" s="9"/>
      <c r="C652" s="31">
        <v>0</v>
      </c>
      <c r="D652" s="51"/>
      <c r="E652" s="24"/>
      <c r="F652" s="24"/>
      <c r="G652" s="3"/>
      <c r="H652" s="4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30">
        <f t="shared" si="59"/>
        <v>0</v>
      </c>
      <c r="AO652" s="31">
        <f t="shared" si="61"/>
        <v>0</v>
      </c>
      <c r="AP652" s="32">
        <f t="shared" si="58"/>
        <v>0</v>
      </c>
    </row>
    <row r="653" spans="1:42" ht="24.75" customHeight="1" x14ac:dyDescent="0.3">
      <c r="A653" s="20" t="s">
        <v>307</v>
      </c>
      <c r="B653" s="9"/>
      <c r="C653" s="31">
        <v>0</v>
      </c>
      <c r="D653" s="51"/>
      <c r="E653" s="24"/>
      <c r="F653" s="24"/>
      <c r="G653" s="3"/>
      <c r="H653" s="4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30">
        <f t="shared" ref="AN653:AN684" si="62">I653+J653+K653+L653+M653+N653+O653+P653+Q653+R653+S653+T653+U653+V653+W653+X653+Y653+Z653+AA653+AB653+AC653+AD653+AE653+AF653+AG653+AH653+AI653+AJ653+AK653+AL653+AM653</f>
        <v>0</v>
      </c>
      <c r="AO653" s="31">
        <f t="shared" si="61"/>
        <v>0</v>
      </c>
      <c r="AP653" s="32">
        <f t="shared" si="58"/>
        <v>0</v>
      </c>
    </row>
    <row r="654" spans="1:42" ht="26.25" customHeight="1" x14ac:dyDescent="0.3">
      <c r="A654" s="48" t="s">
        <v>308</v>
      </c>
      <c r="B654" s="9"/>
      <c r="C654" s="31">
        <v>188</v>
      </c>
      <c r="D654" s="51"/>
      <c r="E654" s="24"/>
      <c r="F654" s="24"/>
      <c r="G654" s="3"/>
      <c r="H654" s="4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>
        <v>10</v>
      </c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30">
        <f t="shared" si="62"/>
        <v>10</v>
      </c>
      <c r="AO654" s="31">
        <f t="shared" si="61"/>
        <v>178</v>
      </c>
      <c r="AP654" s="32">
        <f t="shared" si="58"/>
        <v>0</v>
      </c>
    </row>
    <row r="655" spans="1:42" ht="26.25" customHeight="1" x14ac:dyDescent="0.3">
      <c r="A655" s="48" t="s">
        <v>309</v>
      </c>
      <c r="B655" s="9"/>
      <c r="C655" s="31">
        <v>310</v>
      </c>
      <c r="D655" s="51"/>
      <c r="E655" s="24"/>
      <c r="F655" s="24"/>
      <c r="G655" s="3"/>
      <c r="H655" s="4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30">
        <f t="shared" si="62"/>
        <v>0</v>
      </c>
      <c r="AO655" s="31">
        <f t="shared" si="61"/>
        <v>310</v>
      </c>
      <c r="AP655" s="32">
        <f t="shared" si="58"/>
        <v>0</v>
      </c>
    </row>
    <row r="656" spans="1:42" ht="26.25" customHeight="1" x14ac:dyDescent="0.3">
      <c r="A656" s="48" t="s">
        <v>510</v>
      </c>
      <c r="B656" s="9">
        <v>8.69</v>
      </c>
      <c r="C656" s="31">
        <v>40</v>
      </c>
      <c r="D656" s="51" t="s">
        <v>406</v>
      </c>
      <c r="E656" s="24">
        <v>44848</v>
      </c>
      <c r="F656" s="24">
        <v>44848</v>
      </c>
      <c r="G656" s="3"/>
      <c r="H656" s="4">
        <v>10078</v>
      </c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30">
        <f t="shared" si="62"/>
        <v>0</v>
      </c>
      <c r="AO656" s="31">
        <f t="shared" si="61"/>
        <v>40</v>
      </c>
      <c r="AP656" s="32">
        <f t="shared" si="58"/>
        <v>347.59999999999997</v>
      </c>
    </row>
    <row r="657" spans="1:42" ht="26.25" customHeight="1" x14ac:dyDescent="0.3">
      <c r="A657" s="48" t="s">
        <v>321</v>
      </c>
      <c r="B657" s="9">
        <v>31.48</v>
      </c>
      <c r="C657" s="31">
        <v>12</v>
      </c>
      <c r="D657" s="51" t="s">
        <v>406</v>
      </c>
      <c r="E657" s="24">
        <v>44970</v>
      </c>
      <c r="F657" s="24">
        <v>44970</v>
      </c>
      <c r="G657" s="3"/>
      <c r="H657" s="4">
        <v>9959</v>
      </c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30">
        <f t="shared" si="62"/>
        <v>0</v>
      </c>
      <c r="AO657" s="31">
        <f t="shared" si="61"/>
        <v>12</v>
      </c>
      <c r="AP657" s="32">
        <f t="shared" si="58"/>
        <v>377.76</v>
      </c>
    </row>
    <row r="658" spans="1:42" ht="26.25" customHeight="1" x14ac:dyDescent="0.3">
      <c r="A658" s="48" t="s">
        <v>320</v>
      </c>
      <c r="B658" s="9">
        <v>30.83</v>
      </c>
      <c r="C658" s="31">
        <v>843</v>
      </c>
      <c r="D658" s="51" t="s">
        <v>541</v>
      </c>
      <c r="E658" s="24">
        <v>45335</v>
      </c>
      <c r="F658" s="24">
        <v>45335</v>
      </c>
      <c r="G658" s="3"/>
      <c r="H658" s="4">
        <v>2332</v>
      </c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30">
        <f t="shared" si="62"/>
        <v>0</v>
      </c>
      <c r="AO658" s="31">
        <f t="shared" si="61"/>
        <v>843</v>
      </c>
      <c r="AP658" s="32">
        <f t="shared" si="58"/>
        <v>25989.69</v>
      </c>
    </row>
    <row r="659" spans="1:42" ht="26.25" customHeight="1" x14ac:dyDescent="0.3">
      <c r="A659" s="48" t="s">
        <v>319</v>
      </c>
      <c r="B659" s="9">
        <v>23.99</v>
      </c>
      <c r="C659" s="31">
        <v>890</v>
      </c>
      <c r="D659" s="51" t="s">
        <v>752</v>
      </c>
      <c r="E659" s="24">
        <v>45251</v>
      </c>
      <c r="F659" s="24">
        <v>45251</v>
      </c>
      <c r="G659" s="3"/>
      <c r="H659" s="4">
        <v>2333</v>
      </c>
      <c r="I659" s="26"/>
      <c r="J659" s="26"/>
      <c r="K659" s="26"/>
      <c r="L659" s="26">
        <v>10</v>
      </c>
      <c r="M659" s="26">
        <v>10</v>
      </c>
      <c r="N659" s="26"/>
      <c r="O659" s="26">
        <v>10</v>
      </c>
      <c r="P659" s="26">
        <v>10</v>
      </c>
      <c r="Q659" s="26"/>
      <c r="R659" s="26"/>
      <c r="S659" s="26">
        <v>10</v>
      </c>
      <c r="T659" s="26">
        <v>10</v>
      </c>
      <c r="U659" s="26"/>
      <c r="V659" s="26"/>
      <c r="W659" s="26"/>
      <c r="X659" s="26"/>
      <c r="Y659" s="26"/>
      <c r="Z659" s="26">
        <v>10</v>
      </c>
      <c r="AA659" s="26">
        <v>10</v>
      </c>
      <c r="AB659" s="26"/>
      <c r="AC659" s="26"/>
      <c r="AD659" s="26">
        <v>30</v>
      </c>
      <c r="AE659" s="26"/>
      <c r="AF659" s="26"/>
      <c r="AG659" s="26"/>
      <c r="AH659" s="26">
        <v>20</v>
      </c>
      <c r="AI659" s="26">
        <v>20</v>
      </c>
      <c r="AJ659" s="26"/>
      <c r="AK659" s="26"/>
      <c r="AL659" s="26"/>
      <c r="AM659" s="26"/>
      <c r="AN659" s="30">
        <f t="shared" si="62"/>
        <v>150</v>
      </c>
      <c r="AO659" s="31">
        <f t="shared" si="61"/>
        <v>740</v>
      </c>
      <c r="AP659" s="32">
        <f t="shared" si="58"/>
        <v>17752.599999999999</v>
      </c>
    </row>
    <row r="660" spans="1:42" ht="26.25" customHeight="1" x14ac:dyDescent="0.3">
      <c r="A660" s="48" t="s">
        <v>416</v>
      </c>
      <c r="B660" s="9">
        <v>42</v>
      </c>
      <c r="C660" s="31">
        <v>2720</v>
      </c>
      <c r="D660" s="51" t="s">
        <v>541</v>
      </c>
      <c r="E660" s="24">
        <v>45369</v>
      </c>
      <c r="F660" s="24">
        <v>45369</v>
      </c>
      <c r="G660" s="3">
        <v>400</v>
      </c>
      <c r="H660" s="4">
        <v>2334</v>
      </c>
      <c r="I660" s="26">
        <v>30</v>
      </c>
      <c r="J660" s="26"/>
      <c r="K660" s="26"/>
      <c r="L660" s="26">
        <v>10</v>
      </c>
      <c r="M660" s="26">
        <v>30</v>
      </c>
      <c r="N660" s="26"/>
      <c r="O660" s="26">
        <v>10</v>
      </c>
      <c r="P660" s="26">
        <v>40</v>
      </c>
      <c r="Q660" s="26"/>
      <c r="R660" s="26"/>
      <c r="S660" s="26">
        <v>30</v>
      </c>
      <c r="T660" s="26">
        <v>10</v>
      </c>
      <c r="U660" s="26"/>
      <c r="V660" s="26"/>
      <c r="W660" s="26">
        <v>20</v>
      </c>
      <c r="X660" s="26"/>
      <c r="Y660" s="26"/>
      <c r="Z660" s="26">
        <v>10</v>
      </c>
      <c r="AA660" s="26">
        <v>20</v>
      </c>
      <c r="AB660" s="26"/>
      <c r="AC660" s="26"/>
      <c r="AD660" s="26">
        <v>30</v>
      </c>
      <c r="AE660" s="26"/>
      <c r="AF660" s="26"/>
      <c r="AG660" s="26">
        <v>20</v>
      </c>
      <c r="AH660" s="26">
        <v>20</v>
      </c>
      <c r="AI660" s="26">
        <v>20</v>
      </c>
      <c r="AJ660" s="26"/>
      <c r="AK660" s="26"/>
      <c r="AL660" s="26"/>
      <c r="AM660" s="26"/>
      <c r="AN660" s="30">
        <f t="shared" si="62"/>
        <v>300</v>
      </c>
      <c r="AO660" s="31">
        <f t="shared" si="61"/>
        <v>2820</v>
      </c>
      <c r="AP660" s="32">
        <f t="shared" si="58"/>
        <v>118440</v>
      </c>
    </row>
    <row r="661" spans="1:42" ht="26.25" customHeight="1" x14ac:dyDescent="0.3">
      <c r="A661" s="48" t="s">
        <v>318</v>
      </c>
      <c r="B661" s="9">
        <v>22.13</v>
      </c>
      <c r="C661" s="31">
        <v>241</v>
      </c>
      <c r="D661" s="51" t="s">
        <v>541</v>
      </c>
      <c r="E661" s="24">
        <v>45309</v>
      </c>
      <c r="F661" s="24">
        <v>45309</v>
      </c>
      <c r="G661" s="3"/>
      <c r="H661" s="4">
        <v>9355</v>
      </c>
      <c r="I661" s="26"/>
      <c r="J661" s="26"/>
      <c r="K661" s="26"/>
      <c r="L661" s="26"/>
      <c r="M661" s="26"/>
      <c r="N661" s="26"/>
      <c r="O661" s="26"/>
      <c r="P661" s="26">
        <v>10</v>
      </c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>
        <v>20</v>
      </c>
      <c r="AE661" s="26"/>
      <c r="AF661" s="26"/>
      <c r="AG661" s="26"/>
      <c r="AH661" s="26"/>
      <c r="AI661" s="26">
        <v>20</v>
      </c>
      <c r="AJ661" s="26"/>
      <c r="AK661" s="26"/>
      <c r="AL661" s="26"/>
      <c r="AM661" s="26"/>
      <c r="AN661" s="30">
        <f t="shared" si="62"/>
        <v>50</v>
      </c>
      <c r="AO661" s="31">
        <f t="shared" si="61"/>
        <v>191</v>
      </c>
      <c r="AP661" s="32">
        <f t="shared" si="58"/>
        <v>4226.83</v>
      </c>
    </row>
    <row r="662" spans="1:42" ht="26.25" customHeight="1" x14ac:dyDescent="0.3">
      <c r="A662" s="48" t="s">
        <v>317</v>
      </c>
      <c r="B662" s="9">
        <v>30</v>
      </c>
      <c r="C662" s="31">
        <v>954</v>
      </c>
      <c r="D662" s="51" t="s">
        <v>541</v>
      </c>
      <c r="E662" s="24">
        <v>45335</v>
      </c>
      <c r="F662" s="24">
        <v>45335</v>
      </c>
      <c r="G662" s="3"/>
      <c r="H662" s="4">
        <v>9960</v>
      </c>
      <c r="I662" s="26"/>
      <c r="J662" s="26"/>
      <c r="K662" s="26"/>
      <c r="L662" s="26"/>
      <c r="M662" s="26"/>
      <c r="N662" s="26"/>
      <c r="O662" s="26"/>
      <c r="P662" s="26">
        <v>10</v>
      </c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>
        <v>20</v>
      </c>
      <c r="AB662" s="26"/>
      <c r="AC662" s="26">
        <v>10</v>
      </c>
      <c r="AD662" s="26"/>
      <c r="AE662" s="26"/>
      <c r="AF662" s="26"/>
      <c r="AG662" s="26"/>
      <c r="AH662" s="26"/>
      <c r="AI662" s="26">
        <v>20</v>
      </c>
      <c r="AJ662" s="26"/>
      <c r="AK662" s="26"/>
      <c r="AL662" s="26"/>
      <c r="AM662" s="26"/>
      <c r="AN662" s="30">
        <f t="shared" si="62"/>
        <v>60</v>
      </c>
      <c r="AO662" s="31">
        <f t="shared" si="61"/>
        <v>894</v>
      </c>
      <c r="AP662" s="32">
        <f t="shared" si="58"/>
        <v>26820</v>
      </c>
    </row>
    <row r="663" spans="1:42" ht="26.25" customHeight="1" x14ac:dyDescent="0.3">
      <c r="A663" s="48" t="s">
        <v>316</v>
      </c>
      <c r="B663" s="9">
        <v>31.48</v>
      </c>
      <c r="C663" s="31">
        <v>190</v>
      </c>
      <c r="D663" s="51" t="s">
        <v>561</v>
      </c>
      <c r="E663" s="24">
        <v>45309</v>
      </c>
      <c r="F663" s="24">
        <v>45309</v>
      </c>
      <c r="G663" s="3"/>
      <c r="H663" s="4">
        <v>9961</v>
      </c>
      <c r="I663" s="26"/>
      <c r="J663" s="26"/>
      <c r="K663" s="26"/>
      <c r="L663" s="26"/>
      <c r="M663" s="26"/>
      <c r="N663" s="26"/>
      <c r="O663" s="26"/>
      <c r="P663" s="26">
        <v>10</v>
      </c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>
        <v>10</v>
      </c>
      <c r="AJ663" s="26"/>
      <c r="AK663" s="26"/>
      <c r="AL663" s="26"/>
      <c r="AM663" s="26"/>
      <c r="AN663" s="30">
        <f t="shared" si="62"/>
        <v>20</v>
      </c>
      <c r="AO663" s="31">
        <f t="shared" si="61"/>
        <v>170</v>
      </c>
      <c r="AP663" s="32">
        <f t="shared" si="58"/>
        <v>5351.6</v>
      </c>
    </row>
    <row r="664" spans="1:42" ht="26.25" customHeight="1" x14ac:dyDescent="0.3">
      <c r="A664" s="48" t="s">
        <v>315</v>
      </c>
      <c r="B664" s="9">
        <v>33.6</v>
      </c>
      <c r="C664" s="31">
        <v>110</v>
      </c>
      <c r="D664" s="51" t="s">
        <v>560</v>
      </c>
      <c r="E664" s="24">
        <v>45309</v>
      </c>
      <c r="F664" s="24">
        <v>45309</v>
      </c>
      <c r="G664" s="3"/>
      <c r="H664" s="4">
        <v>9962</v>
      </c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>
        <v>10</v>
      </c>
      <c r="AE664" s="26"/>
      <c r="AF664" s="26"/>
      <c r="AG664" s="26"/>
      <c r="AH664" s="26"/>
      <c r="AI664" s="26">
        <v>10</v>
      </c>
      <c r="AJ664" s="26"/>
      <c r="AK664" s="26"/>
      <c r="AL664" s="26"/>
      <c r="AM664" s="26"/>
      <c r="AN664" s="30">
        <f t="shared" si="62"/>
        <v>20</v>
      </c>
      <c r="AO664" s="31">
        <f t="shared" si="61"/>
        <v>90</v>
      </c>
      <c r="AP664" s="32">
        <f t="shared" si="58"/>
        <v>3024</v>
      </c>
    </row>
    <row r="665" spans="1:42" ht="26.25" customHeight="1" x14ac:dyDescent="0.3">
      <c r="A665" s="48" t="s">
        <v>314</v>
      </c>
      <c r="B665" s="9">
        <v>31.48</v>
      </c>
      <c r="C665" s="31">
        <v>590</v>
      </c>
      <c r="D665" s="51" t="s">
        <v>541</v>
      </c>
      <c r="E665" s="24">
        <v>45093</v>
      </c>
      <c r="F665" s="24">
        <v>45093</v>
      </c>
      <c r="G665" s="3"/>
      <c r="H665" s="4">
        <v>2330</v>
      </c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>
        <v>10</v>
      </c>
      <c r="AE665" s="26"/>
      <c r="AF665" s="26"/>
      <c r="AG665" s="26"/>
      <c r="AH665" s="26"/>
      <c r="AI665" s="26">
        <v>10</v>
      </c>
      <c r="AJ665" s="26"/>
      <c r="AK665" s="26"/>
      <c r="AL665" s="26"/>
      <c r="AM665" s="26"/>
      <c r="AN665" s="30">
        <f t="shared" si="62"/>
        <v>20</v>
      </c>
      <c r="AO665" s="31">
        <f t="shared" si="61"/>
        <v>570</v>
      </c>
      <c r="AP665" s="32">
        <f t="shared" si="58"/>
        <v>17943.599999999999</v>
      </c>
    </row>
    <row r="666" spans="1:42" ht="26.25" customHeight="1" x14ac:dyDescent="0.3">
      <c r="A666" s="48" t="s">
        <v>313</v>
      </c>
      <c r="B666" s="9">
        <v>36.22</v>
      </c>
      <c r="C666" s="31">
        <v>70</v>
      </c>
      <c r="D666" s="51" t="s">
        <v>406</v>
      </c>
      <c r="E666" s="24">
        <v>45182</v>
      </c>
      <c r="F666" s="24">
        <v>45182</v>
      </c>
      <c r="G666" s="3"/>
      <c r="H666" s="4">
        <v>9963</v>
      </c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30">
        <f t="shared" si="62"/>
        <v>0</v>
      </c>
      <c r="AO666" s="31">
        <f t="shared" si="61"/>
        <v>70</v>
      </c>
      <c r="AP666" s="32">
        <f t="shared" si="58"/>
        <v>2535.4</v>
      </c>
    </row>
    <row r="667" spans="1:42" ht="24.75" customHeight="1" x14ac:dyDescent="0.3">
      <c r="A667" s="48" t="s">
        <v>312</v>
      </c>
      <c r="B667" s="9">
        <v>36.22</v>
      </c>
      <c r="C667" s="31">
        <v>110</v>
      </c>
      <c r="D667" s="51" t="s">
        <v>406</v>
      </c>
      <c r="E667" s="24">
        <v>45124</v>
      </c>
      <c r="F667" s="24">
        <v>45124</v>
      </c>
      <c r="G667" s="3"/>
      <c r="H667" s="4">
        <v>9964</v>
      </c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30">
        <f t="shared" si="62"/>
        <v>0</v>
      </c>
      <c r="AO667" s="31">
        <f t="shared" si="61"/>
        <v>110</v>
      </c>
      <c r="AP667" s="32">
        <f t="shared" si="58"/>
        <v>3984.2</v>
      </c>
    </row>
    <row r="668" spans="1:42" s="2" customFormat="1" ht="22.5" customHeight="1" x14ac:dyDescent="0.3">
      <c r="A668" s="20" t="s">
        <v>311</v>
      </c>
      <c r="B668" s="9"/>
      <c r="C668" s="31">
        <v>0</v>
      </c>
      <c r="D668" s="51"/>
      <c r="E668" s="24"/>
      <c r="F668" s="24"/>
      <c r="G668" s="3"/>
      <c r="H668" s="4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30">
        <f t="shared" si="62"/>
        <v>0</v>
      </c>
      <c r="AO668" s="31">
        <f t="shared" si="61"/>
        <v>0</v>
      </c>
      <c r="AP668" s="32">
        <f t="shared" si="58"/>
        <v>0</v>
      </c>
    </row>
    <row r="669" spans="1:42" s="2" customFormat="1" ht="22.5" customHeight="1" x14ac:dyDescent="0.3">
      <c r="A669" s="48" t="s">
        <v>310</v>
      </c>
      <c r="B669" s="9"/>
      <c r="C669" s="31">
        <v>20</v>
      </c>
      <c r="D669" s="51"/>
      <c r="E669" s="24"/>
      <c r="F669" s="24"/>
      <c r="G669" s="3"/>
      <c r="H669" s="4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30">
        <f t="shared" si="62"/>
        <v>0</v>
      </c>
      <c r="AO669" s="31">
        <f t="shared" si="61"/>
        <v>20</v>
      </c>
      <c r="AP669" s="32">
        <f>B669*AO669</f>
        <v>0</v>
      </c>
    </row>
    <row r="670" spans="1:42" s="2" customFormat="1" ht="21" customHeight="1" x14ac:dyDescent="0.3">
      <c r="A670" s="48" t="s">
        <v>322</v>
      </c>
      <c r="B670" s="9">
        <v>674.7</v>
      </c>
      <c r="C670" s="31">
        <v>40</v>
      </c>
      <c r="D670" s="51" t="s">
        <v>913</v>
      </c>
      <c r="E670" s="24" t="s">
        <v>1007</v>
      </c>
      <c r="F670" s="24" t="s">
        <v>1007</v>
      </c>
      <c r="G670" s="3">
        <v>20</v>
      </c>
      <c r="H670" s="4">
        <v>9614</v>
      </c>
      <c r="I670" s="26"/>
      <c r="J670" s="26"/>
      <c r="K670" s="26"/>
      <c r="L670" s="26">
        <v>10</v>
      </c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30">
        <f t="shared" si="62"/>
        <v>10</v>
      </c>
      <c r="AO670" s="31">
        <f t="shared" si="61"/>
        <v>50</v>
      </c>
      <c r="AP670" s="32">
        <f>B670*AO670</f>
        <v>33735</v>
      </c>
    </row>
    <row r="671" spans="1:42" s="2" customFormat="1" ht="22.5" customHeight="1" x14ac:dyDescent="0.3">
      <c r="A671" s="48" t="s">
        <v>323</v>
      </c>
      <c r="B671" s="9">
        <v>809.64</v>
      </c>
      <c r="C671" s="31">
        <v>40</v>
      </c>
      <c r="D671" s="51" t="s">
        <v>922</v>
      </c>
      <c r="E671" s="24">
        <v>45364</v>
      </c>
      <c r="F671" s="24">
        <v>45364</v>
      </c>
      <c r="G671" s="3">
        <v>20</v>
      </c>
      <c r="H671" s="4">
        <v>9615</v>
      </c>
      <c r="I671" s="26"/>
      <c r="J671" s="26"/>
      <c r="K671" s="26"/>
      <c r="L671" s="26">
        <v>10</v>
      </c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30">
        <f t="shared" si="62"/>
        <v>10</v>
      </c>
      <c r="AO671" s="31">
        <f t="shared" si="61"/>
        <v>50</v>
      </c>
      <c r="AP671" s="32">
        <f t="shared" si="58"/>
        <v>40482</v>
      </c>
    </row>
    <row r="672" spans="1:42" ht="21" customHeight="1" x14ac:dyDescent="0.3">
      <c r="A672" s="48" t="s">
        <v>324</v>
      </c>
      <c r="B672" s="9"/>
      <c r="C672" s="31"/>
      <c r="D672" s="51"/>
      <c r="E672" s="24"/>
      <c r="F672" s="24"/>
      <c r="G672" s="3"/>
      <c r="H672" s="4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30">
        <f t="shared" si="62"/>
        <v>0</v>
      </c>
      <c r="AO672" s="31">
        <f t="shared" ref="AO672:AO678" si="63">C672+G672-AN672</f>
        <v>0</v>
      </c>
      <c r="AP672" s="32">
        <f t="shared" si="58"/>
        <v>0</v>
      </c>
    </row>
    <row r="673" spans="1:42" ht="20.25" customHeight="1" x14ac:dyDescent="0.3">
      <c r="A673" s="48" t="s">
        <v>402</v>
      </c>
      <c r="B673" s="9">
        <v>591</v>
      </c>
      <c r="C673" s="31">
        <v>48</v>
      </c>
      <c r="D673" s="51" t="s">
        <v>406</v>
      </c>
      <c r="E673" s="24">
        <v>45211</v>
      </c>
      <c r="F673" s="24">
        <v>45211</v>
      </c>
      <c r="G673" s="3"/>
      <c r="H673" s="4">
        <v>9613</v>
      </c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30">
        <f t="shared" si="62"/>
        <v>0</v>
      </c>
      <c r="AO673" s="31">
        <f t="shared" si="63"/>
        <v>48</v>
      </c>
      <c r="AP673" s="32">
        <f t="shared" si="58"/>
        <v>28368</v>
      </c>
    </row>
    <row r="674" spans="1:42" ht="21" customHeight="1" x14ac:dyDescent="0.3">
      <c r="A674" s="48" t="s">
        <v>325</v>
      </c>
      <c r="B674" s="9">
        <v>10.19</v>
      </c>
      <c r="C674" s="31">
        <v>30</v>
      </c>
      <c r="D674" s="51" t="s">
        <v>541</v>
      </c>
      <c r="E674" s="24">
        <v>44887</v>
      </c>
      <c r="F674" s="24">
        <v>44887</v>
      </c>
      <c r="G674" s="3"/>
      <c r="H674" s="4">
        <v>2305</v>
      </c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>
        <v>10</v>
      </c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30">
        <f t="shared" si="62"/>
        <v>10</v>
      </c>
      <c r="AO674" s="31">
        <f t="shared" si="63"/>
        <v>20</v>
      </c>
      <c r="AP674" s="32">
        <f t="shared" si="58"/>
        <v>203.79999999999998</v>
      </c>
    </row>
    <row r="675" spans="1:42" ht="21.75" customHeight="1" x14ac:dyDescent="0.3">
      <c r="A675" s="48" t="s">
        <v>326</v>
      </c>
      <c r="B675" s="9">
        <v>7.6</v>
      </c>
      <c r="C675" s="31">
        <v>329</v>
      </c>
      <c r="D675" s="51" t="s">
        <v>406</v>
      </c>
      <c r="E675" s="24">
        <v>45093</v>
      </c>
      <c r="F675" s="24">
        <v>45093</v>
      </c>
      <c r="G675" s="3"/>
      <c r="H675" s="4">
        <v>2306</v>
      </c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30">
        <f t="shared" si="62"/>
        <v>0</v>
      </c>
      <c r="AO675" s="31">
        <f t="shared" si="63"/>
        <v>329</v>
      </c>
      <c r="AP675" s="32">
        <f t="shared" si="58"/>
        <v>2500.4</v>
      </c>
    </row>
    <row r="676" spans="1:42" ht="26.25" customHeight="1" x14ac:dyDescent="0.3">
      <c r="A676" s="48" t="s">
        <v>327</v>
      </c>
      <c r="B676" s="9">
        <v>7.6</v>
      </c>
      <c r="C676" s="31">
        <v>1101</v>
      </c>
      <c r="D676" s="51" t="s">
        <v>541</v>
      </c>
      <c r="E676" s="24">
        <v>45000</v>
      </c>
      <c r="F676" s="24">
        <v>45000</v>
      </c>
      <c r="G676" s="3"/>
      <c r="H676" s="4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>
        <v>10</v>
      </c>
      <c r="AI676" s="26"/>
      <c r="AJ676" s="26"/>
      <c r="AK676" s="26"/>
      <c r="AL676" s="26"/>
      <c r="AM676" s="26"/>
      <c r="AN676" s="30">
        <f t="shared" si="62"/>
        <v>10</v>
      </c>
      <c r="AO676" s="31">
        <f t="shared" si="63"/>
        <v>1091</v>
      </c>
      <c r="AP676" s="32">
        <f t="shared" si="58"/>
        <v>8291.6</v>
      </c>
    </row>
    <row r="677" spans="1:42" ht="26.25" customHeight="1" x14ac:dyDescent="0.3">
      <c r="A677" s="48" t="s">
        <v>328</v>
      </c>
      <c r="B677" s="9">
        <v>7.6</v>
      </c>
      <c r="C677" s="31">
        <v>255</v>
      </c>
      <c r="D677" s="51" t="s">
        <v>541</v>
      </c>
      <c r="E677" s="24">
        <v>45093</v>
      </c>
      <c r="F677" s="24">
        <v>45093</v>
      </c>
      <c r="G677" s="3"/>
      <c r="H677" s="4">
        <v>2308</v>
      </c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>
        <v>25</v>
      </c>
      <c r="AB677" s="26"/>
      <c r="AC677" s="26"/>
      <c r="AD677" s="26"/>
      <c r="AE677" s="26"/>
      <c r="AF677" s="26"/>
      <c r="AG677" s="26"/>
      <c r="AH677" s="26">
        <v>10</v>
      </c>
      <c r="AI677" s="26"/>
      <c r="AJ677" s="26"/>
      <c r="AK677" s="26"/>
      <c r="AL677" s="26"/>
      <c r="AM677" s="26"/>
      <c r="AN677" s="30">
        <f t="shared" si="62"/>
        <v>35</v>
      </c>
      <c r="AO677" s="31">
        <f t="shared" si="63"/>
        <v>220</v>
      </c>
      <c r="AP677" s="32">
        <f t="shared" si="58"/>
        <v>1672</v>
      </c>
    </row>
    <row r="678" spans="1:42" ht="26.25" customHeight="1" x14ac:dyDescent="0.3">
      <c r="A678" s="48" t="s">
        <v>329</v>
      </c>
      <c r="B678" s="9">
        <v>9.41</v>
      </c>
      <c r="C678" s="31">
        <v>376</v>
      </c>
      <c r="D678" s="51" t="s">
        <v>406</v>
      </c>
      <c r="E678" s="24">
        <v>44887</v>
      </c>
      <c r="F678" s="24">
        <v>44887</v>
      </c>
      <c r="G678" s="3"/>
      <c r="H678" s="4">
        <v>9957</v>
      </c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30">
        <f t="shared" si="62"/>
        <v>0</v>
      </c>
      <c r="AO678" s="31">
        <f t="shared" si="63"/>
        <v>376</v>
      </c>
      <c r="AP678" s="32">
        <f t="shared" si="58"/>
        <v>3538.16</v>
      </c>
    </row>
    <row r="679" spans="1:42" ht="26.25" customHeight="1" x14ac:dyDescent="0.3">
      <c r="A679" s="48" t="s">
        <v>330</v>
      </c>
      <c r="B679" s="9">
        <v>5.69</v>
      </c>
      <c r="C679" s="31">
        <v>5</v>
      </c>
      <c r="D679" s="51" t="s">
        <v>406</v>
      </c>
      <c r="E679" s="24">
        <v>45000</v>
      </c>
      <c r="F679" s="24">
        <v>45000</v>
      </c>
      <c r="G679" s="3"/>
      <c r="H679" s="4">
        <v>2302</v>
      </c>
      <c r="I679" s="26">
        <v>10</v>
      </c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>
        <v>20</v>
      </c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>
        <v>10</v>
      </c>
      <c r="AH679" s="26"/>
      <c r="AI679" s="26"/>
      <c r="AJ679" s="26"/>
      <c r="AK679" s="26"/>
      <c r="AL679" s="26"/>
      <c r="AM679" s="26"/>
      <c r="AN679" s="30">
        <f t="shared" si="62"/>
        <v>40</v>
      </c>
      <c r="AO679" s="31">
        <v>5</v>
      </c>
      <c r="AP679" s="32">
        <f t="shared" si="58"/>
        <v>28.450000000000003</v>
      </c>
    </row>
    <row r="680" spans="1:42" ht="26.25" customHeight="1" x14ac:dyDescent="0.3">
      <c r="A680" s="48" t="s">
        <v>331</v>
      </c>
      <c r="B680" s="9">
        <v>7.9</v>
      </c>
      <c r="C680" s="31">
        <v>5</v>
      </c>
      <c r="D680" s="51" t="s">
        <v>995</v>
      </c>
      <c r="E680" s="24">
        <v>45350</v>
      </c>
      <c r="F680" s="24">
        <v>45350</v>
      </c>
      <c r="G680" s="3">
        <v>200</v>
      </c>
      <c r="H680" s="4">
        <v>9490</v>
      </c>
      <c r="I680" s="26"/>
      <c r="J680" s="26"/>
      <c r="K680" s="26"/>
      <c r="L680" s="26"/>
      <c r="M680" s="26"/>
      <c r="N680" s="26"/>
      <c r="O680" s="26">
        <v>10</v>
      </c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>
        <v>10</v>
      </c>
      <c r="AH680" s="26">
        <v>15</v>
      </c>
      <c r="AI680" s="26"/>
      <c r="AJ680" s="26"/>
      <c r="AK680" s="26"/>
      <c r="AL680" s="26"/>
      <c r="AM680" s="26"/>
      <c r="AN680" s="30">
        <f t="shared" si="62"/>
        <v>35</v>
      </c>
      <c r="AO680" s="31">
        <v>5</v>
      </c>
      <c r="AP680" s="32">
        <f t="shared" ref="AP680:AP743" si="64">B680*AO680</f>
        <v>39.5</v>
      </c>
    </row>
    <row r="681" spans="1:42" ht="26.25" customHeight="1" x14ac:dyDescent="0.3">
      <c r="A681" s="48" t="s">
        <v>332</v>
      </c>
      <c r="B681" s="9">
        <v>7.9</v>
      </c>
      <c r="C681" s="31">
        <v>340</v>
      </c>
      <c r="D681" s="51" t="s">
        <v>995</v>
      </c>
      <c r="E681" s="24">
        <v>45350</v>
      </c>
      <c r="F681" s="24">
        <v>45350</v>
      </c>
      <c r="G681" s="3">
        <v>200</v>
      </c>
      <c r="H681" s="4">
        <v>2303</v>
      </c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>
        <v>30</v>
      </c>
      <c r="U681" s="26"/>
      <c r="V681" s="26">
        <v>10</v>
      </c>
      <c r="W681" s="26"/>
      <c r="X681" s="26"/>
      <c r="Y681" s="26"/>
      <c r="Z681" s="26"/>
      <c r="AA681" s="26">
        <v>25</v>
      </c>
      <c r="AB681" s="26"/>
      <c r="AC681" s="26"/>
      <c r="AD681" s="26"/>
      <c r="AE681" s="26"/>
      <c r="AF681" s="26"/>
      <c r="AG681" s="26">
        <v>10</v>
      </c>
      <c r="AH681" s="26">
        <v>20</v>
      </c>
      <c r="AI681" s="26"/>
      <c r="AJ681" s="26"/>
      <c r="AK681" s="26"/>
      <c r="AL681" s="26"/>
      <c r="AM681" s="26"/>
      <c r="AN681" s="30">
        <f t="shared" si="62"/>
        <v>95</v>
      </c>
      <c r="AO681" s="31">
        <v>340</v>
      </c>
      <c r="AP681" s="32">
        <f t="shared" si="64"/>
        <v>2686</v>
      </c>
    </row>
    <row r="682" spans="1:42" ht="26.25" customHeight="1" x14ac:dyDescent="0.3">
      <c r="A682" s="20" t="s">
        <v>448</v>
      </c>
      <c r="B682" s="9">
        <v>160</v>
      </c>
      <c r="C682" s="31">
        <v>0</v>
      </c>
      <c r="D682" s="51"/>
      <c r="E682" s="24"/>
      <c r="F682" s="24"/>
      <c r="G682" s="3"/>
      <c r="H682" s="4">
        <v>1093</v>
      </c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30">
        <f t="shared" si="62"/>
        <v>0</v>
      </c>
      <c r="AO682" s="31">
        <f t="shared" ref="AO682:AO692" si="65">C682+G682-AN682</f>
        <v>0</v>
      </c>
      <c r="AP682" s="32">
        <f t="shared" si="64"/>
        <v>0</v>
      </c>
    </row>
    <row r="683" spans="1:42" ht="26.25" customHeight="1" x14ac:dyDescent="0.3">
      <c r="A683" s="48" t="s">
        <v>418</v>
      </c>
      <c r="B683" s="9">
        <v>330</v>
      </c>
      <c r="C683" s="31">
        <v>210</v>
      </c>
      <c r="D683" s="51" t="s">
        <v>972</v>
      </c>
      <c r="E683" s="24" t="s">
        <v>971</v>
      </c>
      <c r="F683" s="24" t="s">
        <v>971</v>
      </c>
      <c r="G683" s="3"/>
      <c r="H683" s="4">
        <v>1028</v>
      </c>
      <c r="I683" s="26"/>
      <c r="J683" s="26"/>
      <c r="K683" s="26"/>
      <c r="L683" s="26">
        <v>10</v>
      </c>
      <c r="M683" s="26"/>
      <c r="N683" s="26"/>
      <c r="O683" s="26"/>
      <c r="P683" s="26"/>
      <c r="Q683" s="26"/>
      <c r="R683" s="26"/>
      <c r="S683" s="26"/>
      <c r="T683" s="26"/>
      <c r="U683" s="26"/>
      <c r="V683" s="26">
        <v>25</v>
      </c>
      <c r="W683" s="26"/>
      <c r="X683" s="26"/>
      <c r="Y683" s="26"/>
      <c r="Z683" s="26"/>
      <c r="AA683" s="26"/>
      <c r="AB683" s="26"/>
      <c r="AC683" s="26">
        <v>15</v>
      </c>
      <c r="AD683" s="26"/>
      <c r="AE683" s="26"/>
      <c r="AF683" s="26"/>
      <c r="AG683" s="26">
        <v>25</v>
      </c>
      <c r="AH683" s="26"/>
      <c r="AI683" s="26"/>
      <c r="AJ683" s="26"/>
      <c r="AK683" s="26"/>
      <c r="AL683" s="26"/>
      <c r="AM683" s="26"/>
      <c r="AN683" s="30">
        <f t="shared" si="62"/>
        <v>75</v>
      </c>
      <c r="AO683" s="31">
        <f t="shared" si="65"/>
        <v>135</v>
      </c>
      <c r="AP683" s="32">
        <f t="shared" si="64"/>
        <v>44550</v>
      </c>
    </row>
    <row r="684" spans="1:42" ht="26.25" customHeight="1" x14ac:dyDescent="0.3">
      <c r="A684" s="48" t="s">
        <v>927</v>
      </c>
      <c r="B684" s="9">
        <v>330</v>
      </c>
      <c r="C684" s="31">
        <v>45</v>
      </c>
      <c r="D684" s="51" t="s">
        <v>928</v>
      </c>
      <c r="E684" s="24">
        <v>45309</v>
      </c>
      <c r="F684" s="24">
        <v>45309</v>
      </c>
      <c r="G684" s="3"/>
      <c r="H684" s="4">
        <v>1029</v>
      </c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30">
        <f t="shared" si="62"/>
        <v>0</v>
      </c>
      <c r="AO684" s="31">
        <f t="shared" si="65"/>
        <v>45</v>
      </c>
      <c r="AP684" s="32">
        <f t="shared" si="64"/>
        <v>14850</v>
      </c>
    </row>
    <row r="685" spans="1:42" ht="26.25" customHeight="1" x14ac:dyDescent="0.3">
      <c r="A685" s="20" t="s">
        <v>162</v>
      </c>
      <c r="B685" s="9">
        <v>750</v>
      </c>
      <c r="C685" s="31">
        <v>0</v>
      </c>
      <c r="D685" s="51" t="s">
        <v>885</v>
      </c>
      <c r="E685" s="24" t="s">
        <v>886</v>
      </c>
      <c r="F685" s="24" t="s">
        <v>886</v>
      </c>
      <c r="G685" s="3"/>
      <c r="H685" s="4">
        <v>3310</v>
      </c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30">
        <f t="shared" ref="AN685:AN716" si="66">I685+J685+K685+L685+M685+N685+O685+P685+Q685+R685+S685+T685+U685+V685+W685+X685+Y685+Z685+AA685+AB685+AC685+AD685+AE685+AF685+AG685+AH685+AI685+AJ685+AK685+AL685+AM685</f>
        <v>0</v>
      </c>
      <c r="AO685" s="31">
        <f t="shared" si="65"/>
        <v>0</v>
      </c>
      <c r="AP685" s="32">
        <f t="shared" si="64"/>
        <v>0</v>
      </c>
    </row>
    <row r="686" spans="1:42" ht="26.25" customHeight="1" x14ac:dyDescent="0.3">
      <c r="A686" s="48" t="s">
        <v>163</v>
      </c>
      <c r="B686" s="9">
        <v>57.5</v>
      </c>
      <c r="C686" s="31">
        <v>1115</v>
      </c>
      <c r="D686" s="51" t="s">
        <v>644</v>
      </c>
      <c r="E686" s="24" t="s">
        <v>899</v>
      </c>
      <c r="F686" s="24" t="s">
        <v>899</v>
      </c>
      <c r="G686" s="3"/>
      <c r="H686" s="4">
        <v>1885</v>
      </c>
      <c r="I686" s="26"/>
      <c r="J686" s="26"/>
      <c r="K686" s="26"/>
      <c r="L686" s="26">
        <v>40</v>
      </c>
      <c r="M686" s="26"/>
      <c r="N686" s="26"/>
      <c r="O686" s="26">
        <v>40</v>
      </c>
      <c r="P686" s="26"/>
      <c r="Q686" s="26"/>
      <c r="R686" s="26"/>
      <c r="S686" s="26">
        <v>40</v>
      </c>
      <c r="T686" s="26"/>
      <c r="U686" s="26"/>
      <c r="V686" s="26">
        <v>40</v>
      </c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>
        <v>40</v>
      </c>
      <c r="AH686" s="26"/>
      <c r="AI686" s="26"/>
      <c r="AJ686" s="26"/>
      <c r="AK686" s="26"/>
      <c r="AL686" s="26"/>
      <c r="AM686" s="26"/>
      <c r="AN686" s="30">
        <f t="shared" si="66"/>
        <v>200</v>
      </c>
      <c r="AO686" s="31">
        <f t="shared" si="65"/>
        <v>915</v>
      </c>
      <c r="AP686" s="32">
        <f t="shared" si="64"/>
        <v>52612.5</v>
      </c>
    </row>
    <row r="687" spans="1:42" ht="26.25" customHeight="1" x14ac:dyDescent="0.3">
      <c r="A687" s="20" t="s">
        <v>164</v>
      </c>
      <c r="B687" s="9">
        <v>12</v>
      </c>
      <c r="C687" s="31">
        <v>0</v>
      </c>
      <c r="D687" s="51" t="s">
        <v>406</v>
      </c>
      <c r="E687" s="24">
        <v>45093</v>
      </c>
      <c r="F687" s="24">
        <v>45093</v>
      </c>
      <c r="G687" s="3"/>
      <c r="H687" s="4">
        <v>1961</v>
      </c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30">
        <f t="shared" si="66"/>
        <v>0</v>
      </c>
      <c r="AO687" s="31">
        <f t="shared" si="65"/>
        <v>0</v>
      </c>
      <c r="AP687" s="32">
        <f t="shared" si="64"/>
        <v>0</v>
      </c>
    </row>
    <row r="688" spans="1:42" ht="26.25" customHeight="1" x14ac:dyDescent="0.3">
      <c r="A688" s="48" t="s">
        <v>167</v>
      </c>
      <c r="B688" s="9">
        <v>420</v>
      </c>
      <c r="C688" s="31">
        <v>351</v>
      </c>
      <c r="D688" s="51" t="s">
        <v>493</v>
      </c>
      <c r="E688" s="24">
        <v>360</v>
      </c>
      <c r="F688" s="24">
        <v>360</v>
      </c>
      <c r="G688" s="3">
        <v>50</v>
      </c>
      <c r="H688" s="4">
        <v>9173</v>
      </c>
      <c r="I688" s="26">
        <v>2</v>
      </c>
      <c r="J688" s="26"/>
      <c r="K688" s="26"/>
      <c r="L688" s="26"/>
      <c r="M688" s="26"/>
      <c r="N688" s="26"/>
      <c r="O688" s="26">
        <v>4</v>
      </c>
      <c r="P688" s="26">
        <v>3</v>
      </c>
      <c r="Q688" s="26"/>
      <c r="R688" s="26"/>
      <c r="S688" s="26">
        <v>2</v>
      </c>
      <c r="T688" s="26"/>
      <c r="U688" s="26"/>
      <c r="V688" s="26">
        <v>2</v>
      </c>
      <c r="W688" s="26"/>
      <c r="X688" s="26"/>
      <c r="Y688" s="26"/>
      <c r="Z688" s="26">
        <v>2</v>
      </c>
      <c r="AA688" s="26"/>
      <c r="AB688" s="26"/>
      <c r="AC688" s="26"/>
      <c r="AD688" s="26"/>
      <c r="AE688" s="26"/>
      <c r="AF688" s="26"/>
      <c r="AG688" s="26">
        <v>5</v>
      </c>
      <c r="AH688" s="26"/>
      <c r="AI688" s="26"/>
      <c r="AJ688" s="26"/>
      <c r="AK688" s="26"/>
      <c r="AL688" s="26"/>
      <c r="AM688" s="26"/>
      <c r="AN688" s="30">
        <f t="shared" si="66"/>
        <v>20</v>
      </c>
      <c r="AO688" s="31">
        <f t="shared" si="65"/>
        <v>381</v>
      </c>
      <c r="AP688" s="32">
        <f t="shared" si="64"/>
        <v>160020</v>
      </c>
    </row>
    <row r="689" spans="1:42" ht="26.25" customHeight="1" x14ac:dyDescent="0.3">
      <c r="A689" s="20" t="s">
        <v>466</v>
      </c>
      <c r="B689" s="9">
        <v>46.51</v>
      </c>
      <c r="C689" s="31">
        <v>0</v>
      </c>
      <c r="D689" s="51" t="s">
        <v>406</v>
      </c>
      <c r="E689" s="24">
        <v>44757</v>
      </c>
      <c r="F689" s="24">
        <v>44757</v>
      </c>
      <c r="G689" s="3"/>
      <c r="H689" s="4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30">
        <f t="shared" si="66"/>
        <v>0</v>
      </c>
      <c r="AO689" s="31">
        <f t="shared" si="65"/>
        <v>0</v>
      </c>
      <c r="AP689" s="32">
        <f t="shared" si="64"/>
        <v>0</v>
      </c>
    </row>
    <row r="690" spans="1:42" ht="27.75" customHeight="1" x14ac:dyDescent="0.3">
      <c r="A690" s="48" t="s">
        <v>540</v>
      </c>
      <c r="B690" s="9">
        <v>38.4</v>
      </c>
      <c r="C690" s="31">
        <v>815</v>
      </c>
      <c r="D690" s="51" t="s">
        <v>669</v>
      </c>
      <c r="E690" s="24">
        <v>45335</v>
      </c>
      <c r="F690" s="24">
        <v>45335</v>
      </c>
      <c r="G690" s="3">
        <v>200</v>
      </c>
      <c r="H690" s="4">
        <v>1961</v>
      </c>
      <c r="I690" s="26"/>
      <c r="J690" s="26"/>
      <c r="K690" s="26"/>
      <c r="L690" s="26">
        <v>30</v>
      </c>
      <c r="M690" s="26"/>
      <c r="N690" s="26"/>
      <c r="O690" s="26">
        <v>30</v>
      </c>
      <c r="P690" s="26"/>
      <c r="Q690" s="26"/>
      <c r="R690" s="26"/>
      <c r="S690" s="26">
        <v>25</v>
      </c>
      <c r="T690" s="26"/>
      <c r="U690" s="26"/>
      <c r="V690" s="26">
        <v>40</v>
      </c>
      <c r="W690" s="26"/>
      <c r="X690" s="26"/>
      <c r="Y690" s="26"/>
      <c r="Z690" s="26">
        <v>30</v>
      </c>
      <c r="AA690" s="26"/>
      <c r="AB690" s="26"/>
      <c r="AC690" s="26">
        <v>30</v>
      </c>
      <c r="AD690" s="26"/>
      <c r="AE690" s="26"/>
      <c r="AF690" s="26"/>
      <c r="AG690" s="26">
        <v>50</v>
      </c>
      <c r="AH690" s="26"/>
      <c r="AI690" s="26"/>
      <c r="AJ690" s="26"/>
      <c r="AK690" s="26"/>
      <c r="AL690" s="26"/>
      <c r="AM690" s="26"/>
      <c r="AN690" s="30">
        <f t="shared" si="66"/>
        <v>235</v>
      </c>
      <c r="AO690" s="31">
        <f t="shared" si="65"/>
        <v>780</v>
      </c>
      <c r="AP690" s="32">
        <f t="shared" si="64"/>
        <v>29952</v>
      </c>
    </row>
    <row r="691" spans="1:42" ht="26.25" customHeight="1" x14ac:dyDescent="0.3">
      <c r="A691" s="48" t="s">
        <v>165</v>
      </c>
      <c r="B691" s="9">
        <v>60</v>
      </c>
      <c r="C691" s="31">
        <v>1500</v>
      </c>
      <c r="D691" s="51" t="s">
        <v>977</v>
      </c>
      <c r="E691" s="24" t="s">
        <v>1005</v>
      </c>
      <c r="F691" s="24" t="s">
        <v>1005</v>
      </c>
      <c r="G691" s="3">
        <v>500</v>
      </c>
      <c r="H691" s="4">
        <v>10244</v>
      </c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>
        <v>100</v>
      </c>
      <c r="AD691" s="26"/>
      <c r="AE691" s="26"/>
      <c r="AF691" s="26"/>
      <c r="AG691" s="26">
        <v>200</v>
      </c>
      <c r="AH691" s="26"/>
      <c r="AI691" s="26"/>
      <c r="AJ691" s="26"/>
      <c r="AK691" s="26"/>
      <c r="AL691" s="26"/>
      <c r="AM691" s="26"/>
      <c r="AN691" s="30">
        <f t="shared" si="66"/>
        <v>300</v>
      </c>
      <c r="AO691" s="31">
        <f t="shared" si="65"/>
        <v>1700</v>
      </c>
      <c r="AP691" s="32">
        <f t="shared" si="64"/>
        <v>102000</v>
      </c>
    </row>
    <row r="692" spans="1:42" ht="21.75" customHeight="1" x14ac:dyDescent="0.3">
      <c r="A692" s="48" t="s">
        <v>166</v>
      </c>
      <c r="B692" s="9">
        <v>0.31</v>
      </c>
      <c r="C692" s="31">
        <v>1500</v>
      </c>
      <c r="D692" s="51" t="s">
        <v>512</v>
      </c>
      <c r="E692" s="24">
        <v>45364</v>
      </c>
      <c r="F692" s="24">
        <v>45364</v>
      </c>
      <c r="G692" s="3">
        <v>200</v>
      </c>
      <c r="H692" s="4">
        <v>1355</v>
      </c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>
        <v>100</v>
      </c>
      <c r="AH692" s="26"/>
      <c r="AI692" s="26"/>
      <c r="AJ692" s="26"/>
      <c r="AK692" s="26"/>
      <c r="AL692" s="26"/>
      <c r="AM692" s="26"/>
      <c r="AN692" s="30">
        <f t="shared" si="66"/>
        <v>100</v>
      </c>
      <c r="AO692" s="31">
        <f t="shared" si="65"/>
        <v>1600</v>
      </c>
      <c r="AP692" s="32">
        <f t="shared" si="64"/>
        <v>496</v>
      </c>
    </row>
    <row r="693" spans="1:42" ht="26.25" customHeight="1" x14ac:dyDescent="0.3">
      <c r="A693" s="19" t="s">
        <v>333</v>
      </c>
      <c r="B693" s="9">
        <v>40</v>
      </c>
      <c r="C693" s="31">
        <v>237</v>
      </c>
      <c r="D693" s="51" t="s">
        <v>844</v>
      </c>
      <c r="E693" s="24">
        <v>45191</v>
      </c>
      <c r="F693" s="24">
        <v>45191</v>
      </c>
      <c r="G693" s="3"/>
      <c r="H693" s="4">
        <v>9248</v>
      </c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30">
        <f t="shared" si="66"/>
        <v>0</v>
      </c>
      <c r="AO693" s="31">
        <v>237</v>
      </c>
      <c r="AP693" s="32">
        <f t="shared" si="64"/>
        <v>9480</v>
      </c>
    </row>
    <row r="694" spans="1:42" ht="26.25" customHeight="1" x14ac:dyDescent="0.3">
      <c r="A694" s="48" t="s">
        <v>334</v>
      </c>
      <c r="B694" s="9">
        <v>125</v>
      </c>
      <c r="C694" s="31">
        <v>960</v>
      </c>
      <c r="D694" s="51" t="s">
        <v>689</v>
      </c>
      <c r="E694" s="24">
        <v>45127</v>
      </c>
      <c r="F694" s="24">
        <v>45127</v>
      </c>
      <c r="G694" s="3"/>
      <c r="H694" s="4">
        <v>2206</v>
      </c>
      <c r="I694" s="26"/>
      <c r="J694" s="26"/>
      <c r="K694" s="26"/>
      <c r="L694" s="26"/>
      <c r="M694" s="26">
        <v>24</v>
      </c>
      <c r="N694" s="26"/>
      <c r="O694" s="26">
        <v>12</v>
      </c>
      <c r="P694" s="26">
        <v>12</v>
      </c>
      <c r="Q694" s="26"/>
      <c r="R694" s="26"/>
      <c r="S694" s="26">
        <v>24</v>
      </c>
      <c r="T694" s="26"/>
      <c r="U694" s="26"/>
      <c r="V694" s="26">
        <v>12</v>
      </c>
      <c r="W694" s="26">
        <v>12</v>
      </c>
      <c r="X694" s="26"/>
      <c r="Y694" s="26"/>
      <c r="Z694" s="26">
        <v>12</v>
      </c>
      <c r="AA694" s="26"/>
      <c r="AB694" s="26"/>
      <c r="AC694" s="26">
        <v>12</v>
      </c>
      <c r="AD694" s="26">
        <v>12</v>
      </c>
      <c r="AE694" s="26"/>
      <c r="AF694" s="26"/>
      <c r="AG694" s="26"/>
      <c r="AH694" s="26"/>
      <c r="AI694" s="26">
        <v>12</v>
      </c>
      <c r="AJ694" s="26"/>
      <c r="AK694" s="26"/>
      <c r="AL694" s="26"/>
      <c r="AM694" s="26"/>
      <c r="AN694" s="30">
        <f t="shared" si="66"/>
        <v>144</v>
      </c>
      <c r="AO694" s="31">
        <v>960</v>
      </c>
      <c r="AP694" s="32">
        <f t="shared" si="64"/>
        <v>120000</v>
      </c>
    </row>
    <row r="695" spans="1:42" ht="26.25" customHeight="1" x14ac:dyDescent="0.3">
      <c r="A695" s="48" t="s">
        <v>787</v>
      </c>
      <c r="B695" s="9">
        <v>250</v>
      </c>
      <c r="C695" s="31">
        <v>20</v>
      </c>
      <c r="D695" s="51" t="s">
        <v>814</v>
      </c>
      <c r="E695" s="24">
        <v>45077</v>
      </c>
      <c r="F695" s="24">
        <v>45077</v>
      </c>
      <c r="G695" s="3"/>
      <c r="H695" s="4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>
        <v>1</v>
      </c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30">
        <f t="shared" si="66"/>
        <v>1</v>
      </c>
      <c r="AO695" s="31">
        <f>C695+G695-AN695</f>
        <v>19</v>
      </c>
      <c r="AP695" s="32">
        <f t="shared" si="64"/>
        <v>4750</v>
      </c>
    </row>
    <row r="696" spans="1:42" ht="26.25" customHeight="1" x14ac:dyDescent="0.3">
      <c r="A696" s="48" t="s">
        <v>589</v>
      </c>
      <c r="B696" s="9">
        <v>9.2159999999999993</v>
      </c>
      <c r="C696" s="31">
        <v>2100</v>
      </c>
      <c r="D696" s="51" t="s">
        <v>442</v>
      </c>
      <c r="E696" s="24">
        <v>45251</v>
      </c>
      <c r="F696" s="24">
        <v>45251</v>
      </c>
      <c r="G696" s="3">
        <v>2250</v>
      </c>
      <c r="H696" s="4">
        <v>41113035</v>
      </c>
      <c r="I696" s="26">
        <v>100</v>
      </c>
      <c r="J696" s="26"/>
      <c r="K696" s="26"/>
      <c r="L696" s="26">
        <v>200</v>
      </c>
      <c r="M696" s="26"/>
      <c r="N696" s="26"/>
      <c r="O696" s="26">
        <v>150</v>
      </c>
      <c r="P696" s="26">
        <v>100</v>
      </c>
      <c r="Q696" s="26"/>
      <c r="R696" s="26"/>
      <c r="S696" s="26">
        <v>200</v>
      </c>
      <c r="T696" s="26"/>
      <c r="U696" s="26"/>
      <c r="V696" s="26">
        <v>150</v>
      </c>
      <c r="W696" s="26">
        <v>150</v>
      </c>
      <c r="X696" s="26"/>
      <c r="Y696" s="26"/>
      <c r="Z696" s="26"/>
      <c r="AA696" s="26">
        <v>100</v>
      </c>
      <c r="AB696" s="26"/>
      <c r="AC696" s="26">
        <v>150</v>
      </c>
      <c r="AD696" s="26">
        <v>100</v>
      </c>
      <c r="AE696" s="26"/>
      <c r="AF696" s="26"/>
      <c r="AG696" s="26">
        <v>100</v>
      </c>
      <c r="AH696" s="26">
        <v>100</v>
      </c>
      <c r="AI696" s="26">
        <v>150</v>
      </c>
      <c r="AJ696" s="26"/>
      <c r="AK696" s="26"/>
      <c r="AL696" s="26"/>
      <c r="AM696" s="26"/>
      <c r="AN696" s="30">
        <f t="shared" si="66"/>
        <v>1750</v>
      </c>
      <c r="AO696" s="31">
        <f>C696+G696-AN696</f>
        <v>2600</v>
      </c>
      <c r="AP696" s="32">
        <f t="shared" si="64"/>
        <v>23961.599999999999</v>
      </c>
    </row>
    <row r="697" spans="1:42" ht="26.25" customHeight="1" x14ac:dyDescent="0.3">
      <c r="A697" s="48" t="s">
        <v>967</v>
      </c>
      <c r="B697" s="9"/>
      <c r="C697" s="31">
        <v>4500</v>
      </c>
      <c r="D697" s="51"/>
      <c r="E697" s="24">
        <v>45251</v>
      </c>
      <c r="F697" s="24">
        <v>45251</v>
      </c>
      <c r="G697" s="3"/>
      <c r="H697" s="4"/>
      <c r="I697" s="26"/>
      <c r="J697" s="26"/>
      <c r="K697" s="26"/>
      <c r="L697" s="26">
        <v>50</v>
      </c>
      <c r="M697" s="26"/>
      <c r="N697" s="26"/>
      <c r="O697" s="26">
        <v>50</v>
      </c>
      <c r="P697" s="26"/>
      <c r="Q697" s="26"/>
      <c r="R697" s="26"/>
      <c r="S697" s="26">
        <v>50</v>
      </c>
      <c r="T697" s="26"/>
      <c r="U697" s="26"/>
      <c r="V697" s="26">
        <v>50</v>
      </c>
      <c r="W697" s="26"/>
      <c r="X697" s="26"/>
      <c r="Y697" s="26"/>
      <c r="Z697" s="26"/>
      <c r="AA697" s="26">
        <v>200</v>
      </c>
      <c r="AB697" s="26"/>
      <c r="AC697" s="26">
        <v>50</v>
      </c>
      <c r="AD697" s="26"/>
      <c r="AE697" s="26"/>
      <c r="AF697" s="26"/>
      <c r="AG697" s="26"/>
      <c r="AH697" s="26"/>
      <c r="AI697" s="26">
        <v>100</v>
      </c>
      <c r="AJ697" s="26"/>
      <c r="AK697" s="26"/>
      <c r="AL697" s="26"/>
      <c r="AM697" s="26"/>
      <c r="AN697" s="30">
        <f t="shared" si="66"/>
        <v>550</v>
      </c>
      <c r="AO697" s="31">
        <f>C697+G697-AN697</f>
        <v>3950</v>
      </c>
      <c r="AP697" s="32">
        <f t="shared" si="64"/>
        <v>0</v>
      </c>
    </row>
    <row r="698" spans="1:42" ht="26.25" customHeight="1" x14ac:dyDescent="0.3">
      <c r="A698" s="19" t="s">
        <v>168</v>
      </c>
      <c r="B698" s="9">
        <v>90</v>
      </c>
      <c r="C698" s="31">
        <v>0</v>
      </c>
      <c r="D698" s="51" t="s">
        <v>406</v>
      </c>
      <c r="E698" s="24">
        <v>45335</v>
      </c>
      <c r="F698" s="24">
        <v>45335</v>
      </c>
      <c r="G698" s="3"/>
      <c r="H698" s="4">
        <v>1952</v>
      </c>
      <c r="I698" s="26"/>
      <c r="J698" s="26"/>
      <c r="K698" s="26"/>
      <c r="L698" s="26">
        <v>2</v>
      </c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>
        <v>4</v>
      </c>
      <c r="AH698" s="26"/>
      <c r="AI698" s="26"/>
      <c r="AJ698" s="26"/>
      <c r="AK698" s="26"/>
      <c r="AL698" s="26"/>
      <c r="AM698" s="26"/>
      <c r="AN698" s="30">
        <f t="shared" si="66"/>
        <v>6</v>
      </c>
      <c r="AO698" s="31">
        <v>0</v>
      </c>
      <c r="AP698" s="32">
        <f t="shared" si="64"/>
        <v>0</v>
      </c>
    </row>
    <row r="699" spans="1:42" s="2" customFormat="1" ht="26.25" customHeight="1" x14ac:dyDescent="0.3">
      <c r="A699" s="48" t="s">
        <v>638</v>
      </c>
      <c r="B699" s="9">
        <v>27</v>
      </c>
      <c r="C699" s="31">
        <v>190</v>
      </c>
      <c r="D699" s="51" t="s">
        <v>637</v>
      </c>
      <c r="E699" s="24">
        <v>45012</v>
      </c>
      <c r="F699" s="24">
        <v>45012</v>
      </c>
      <c r="G699" s="3"/>
      <c r="H699" s="4" t="s">
        <v>639</v>
      </c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30">
        <f t="shared" si="66"/>
        <v>0</v>
      </c>
      <c r="AO699" s="31">
        <f t="shared" ref="AO699:AO734" si="67">C699+G699-AN699</f>
        <v>190</v>
      </c>
      <c r="AP699" s="32">
        <f t="shared" si="64"/>
        <v>5130</v>
      </c>
    </row>
    <row r="700" spans="1:42" ht="26.25" customHeight="1" x14ac:dyDescent="0.3">
      <c r="A700" s="48" t="s">
        <v>169</v>
      </c>
      <c r="B700" s="9">
        <v>89</v>
      </c>
      <c r="C700" s="31">
        <v>105</v>
      </c>
      <c r="D700" s="51"/>
      <c r="E700" s="24"/>
      <c r="F700" s="24"/>
      <c r="G700" s="3"/>
      <c r="H700" s="4">
        <v>10901</v>
      </c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30">
        <f t="shared" si="66"/>
        <v>0</v>
      </c>
      <c r="AO700" s="31">
        <f t="shared" si="67"/>
        <v>105</v>
      </c>
      <c r="AP700" s="32">
        <f t="shared" si="64"/>
        <v>9345</v>
      </c>
    </row>
    <row r="701" spans="1:42" ht="26.25" customHeight="1" x14ac:dyDescent="0.3">
      <c r="A701" s="19" t="s">
        <v>170</v>
      </c>
      <c r="B701" s="9">
        <v>1800</v>
      </c>
      <c r="C701" s="31">
        <v>4</v>
      </c>
      <c r="D701" s="51" t="s">
        <v>709</v>
      </c>
      <c r="E701" s="24">
        <v>45111</v>
      </c>
      <c r="F701" s="24">
        <v>45111</v>
      </c>
      <c r="G701" s="3"/>
      <c r="H701" s="4">
        <v>9335</v>
      </c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30">
        <f t="shared" si="66"/>
        <v>0</v>
      </c>
      <c r="AO701" s="31">
        <f t="shared" si="67"/>
        <v>4</v>
      </c>
      <c r="AP701" s="32">
        <f t="shared" si="64"/>
        <v>7200</v>
      </c>
    </row>
    <row r="702" spans="1:42" ht="26.25" customHeight="1" x14ac:dyDescent="0.3">
      <c r="A702" s="48" t="s">
        <v>171</v>
      </c>
      <c r="B702" s="9">
        <v>95</v>
      </c>
      <c r="C702" s="31">
        <v>160</v>
      </c>
      <c r="D702" s="51" t="s">
        <v>1004</v>
      </c>
      <c r="E702" s="24" t="s">
        <v>1003</v>
      </c>
      <c r="F702" s="24" t="s">
        <v>1003</v>
      </c>
      <c r="G702" s="3">
        <v>600</v>
      </c>
      <c r="H702" s="4">
        <v>9335</v>
      </c>
      <c r="I702" s="26"/>
      <c r="J702" s="26"/>
      <c r="K702" s="26"/>
      <c r="L702" s="26">
        <v>100</v>
      </c>
      <c r="M702" s="26"/>
      <c r="N702" s="26"/>
      <c r="O702" s="26"/>
      <c r="P702" s="26"/>
      <c r="Q702" s="26"/>
      <c r="R702" s="26"/>
      <c r="S702" s="26">
        <v>100</v>
      </c>
      <c r="T702" s="26"/>
      <c r="U702" s="26"/>
      <c r="V702" s="26"/>
      <c r="W702" s="26"/>
      <c r="X702" s="26"/>
      <c r="Y702" s="26"/>
      <c r="Z702" s="26">
        <v>100</v>
      </c>
      <c r="AA702" s="26"/>
      <c r="AB702" s="26"/>
      <c r="AC702" s="26"/>
      <c r="AD702" s="26"/>
      <c r="AE702" s="26"/>
      <c r="AF702" s="26"/>
      <c r="AG702" s="26">
        <v>100</v>
      </c>
      <c r="AH702" s="26"/>
      <c r="AI702" s="26"/>
      <c r="AJ702" s="26"/>
      <c r="AK702" s="26"/>
      <c r="AL702" s="26"/>
      <c r="AM702" s="26"/>
      <c r="AN702" s="30">
        <f t="shared" si="66"/>
        <v>400</v>
      </c>
      <c r="AO702" s="31">
        <f t="shared" si="67"/>
        <v>360</v>
      </c>
      <c r="AP702" s="32">
        <f t="shared" si="64"/>
        <v>34200</v>
      </c>
    </row>
    <row r="703" spans="1:42" ht="26.25" customHeight="1" x14ac:dyDescent="0.3">
      <c r="A703" s="48" t="s">
        <v>172</v>
      </c>
      <c r="B703" s="9"/>
      <c r="C703" s="31">
        <v>0</v>
      </c>
      <c r="D703" s="51" t="s">
        <v>406</v>
      </c>
      <c r="E703" s="24">
        <v>45309</v>
      </c>
      <c r="F703" s="24">
        <v>45309</v>
      </c>
      <c r="G703" s="3"/>
      <c r="H703" s="4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30">
        <f t="shared" si="66"/>
        <v>0</v>
      </c>
      <c r="AO703" s="31">
        <f t="shared" si="67"/>
        <v>0</v>
      </c>
      <c r="AP703" s="32">
        <f t="shared" si="64"/>
        <v>0</v>
      </c>
    </row>
    <row r="704" spans="1:42" ht="26.25" customHeight="1" x14ac:dyDescent="0.3">
      <c r="A704" s="48" t="s">
        <v>173</v>
      </c>
      <c r="B704" s="9">
        <v>500</v>
      </c>
      <c r="C704" s="31">
        <v>12</v>
      </c>
      <c r="D704" s="51" t="s">
        <v>406</v>
      </c>
      <c r="E704" s="24">
        <v>44790</v>
      </c>
      <c r="F704" s="24">
        <v>44790</v>
      </c>
      <c r="G704" s="3"/>
      <c r="H704" s="4">
        <v>8528</v>
      </c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30">
        <f t="shared" si="66"/>
        <v>0</v>
      </c>
      <c r="AO704" s="31">
        <f t="shared" si="67"/>
        <v>12</v>
      </c>
      <c r="AP704" s="32">
        <f t="shared" si="64"/>
        <v>6000</v>
      </c>
    </row>
    <row r="705" spans="1:42" ht="26.25" customHeight="1" x14ac:dyDescent="0.3">
      <c r="A705" s="48" t="s">
        <v>532</v>
      </c>
      <c r="B705" s="26"/>
      <c r="C705" s="30">
        <v>60</v>
      </c>
      <c r="D705" s="54" t="s">
        <v>438</v>
      </c>
      <c r="E705" s="4">
        <v>86</v>
      </c>
      <c r="F705" s="4">
        <v>86</v>
      </c>
      <c r="G705" s="3"/>
      <c r="H705" s="3"/>
      <c r="I705" s="3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30">
        <f t="shared" si="66"/>
        <v>0</v>
      </c>
      <c r="AO705" s="30">
        <f t="shared" si="67"/>
        <v>60</v>
      </c>
      <c r="AP705" s="32">
        <f t="shared" si="64"/>
        <v>0</v>
      </c>
    </row>
    <row r="706" spans="1:42" ht="26.25" customHeight="1" x14ac:dyDescent="0.3">
      <c r="A706" s="48" t="s">
        <v>533</v>
      </c>
      <c r="B706" s="26"/>
      <c r="C706" s="30">
        <v>52</v>
      </c>
      <c r="D706" s="54" t="s">
        <v>438</v>
      </c>
      <c r="E706" s="4">
        <v>100</v>
      </c>
      <c r="F706" s="4">
        <v>100</v>
      </c>
      <c r="G706" s="3"/>
      <c r="H706" s="3"/>
      <c r="I706" s="3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30">
        <f t="shared" si="66"/>
        <v>0</v>
      </c>
      <c r="AO706" s="30">
        <f t="shared" si="67"/>
        <v>52</v>
      </c>
      <c r="AP706" s="32">
        <f t="shared" si="64"/>
        <v>0</v>
      </c>
    </row>
    <row r="707" spans="1:42" ht="26.25" customHeight="1" x14ac:dyDescent="0.3">
      <c r="A707" s="48" t="s">
        <v>534</v>
      </c>
      <c r="B707" s="59">
        <v>2100</v>
      </c>
      <c r="C707" s="30">
        <v>3</v>
      </c>
      <c r="D707" s="54" t="s">
        <v>620</v>
      </c>
      <c r="E707" s="24">
        <v>45355</v>
      </c>
      <c r="F707" s="24">
        <v>45355</v>
      </c>
      <c r="G707" s="3">
        <v>20</v>
      </c>
      <c r="H707" s="3"/>
      <c r="I707" s="3"/>
      <c r="J707" s="26"/>
      <c r="K707" s="26"/>
      <c r="L707" s="26">
        <v>3</v>
      </c>
      <c r="M707" s="26"/>
      <c r="N707" s="26"/>
      <c r="O707" s="26">
        <v>2</v>
      </c>
      <c r="P707" s="26"/>
      <c r="Q707" s="26"/>
      <c r="R707" s="26"/>
      <c r="S707" s="26"/>
      <c r="T707" s="26"/>
      <c r="U707" s="26"/>
      <c r="V707" s="26">
        <v>2</v>
      </c>
      <c r="W707" s="26">
        <v>5</v>
      </c>
      <c r="X707" s="26"/>
      <c r="Y707" s="26"/>
      <c r="Z707" s="26"/>
      <c r="AA707" s="26"/>
      <c r="AB707" s="26"/>
      <c r="AC707" s="26">
        <v>5</v>
      </c>
      <c r="AD707" s="26"/>
      <c r="AE707" s="26"/>
      <c r="AF707" s="26"/>
      <c r="AG707" s="26">
        <v>3</v>
      </c>
      <c r="AH707" s="26"/>
      <c r="AI707" s="26"/>
      <c r="AJ707" s="26"/>
      <c r="AK707" s="26"/>
      <c r="AL707" s="26"/>
      <c r="AM707" s="26"/>
      <c r="AN707" s="30">
        <f t="shared" si="66"/>
        <v>20</v>
      </c>
      <c r="AO707" s="30">
        <f t="shared" si="67"/>
        <v>3</v>
      </c>
      <c r="AP707" s="32">
        <f t="shared" si="64"/>
        <v>6300</v>
      </c>
    </row>
    <row r="708" spans="1:42" ht="26.25" customHeight="1" x14ac:dyDescent="0.3">
      <c r="A708" s="48" t="s">
        <v>535</v>
      </c>
      <c r="B708" s="45">
        <v>728.36</v>
      </c>
      <c r="C708" s="31">
        <v>34</v>
      </c>
      <c r="D708" s="54" t="s">
        <v>439</v>
      </c>
      <c r="E708" s="24">
        <v>44813</v>
      </c>
      <c r="F708" s="24">
        <v>44813</v>
      </c>
      <c r="G708" s="3"/>
      <c r="H708" s="3"/>
      <c r="I708" s="3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30">
        <f t="shared" si="66"/>
        <v>0</v>
      </c>
      <c r="AO708" s="31">
        <f t="shared" si="67"/>
        <v>34</v>
      </c>
      <c r="AP708" s="32">
        <f t="shared" si="64"/>
        <v>24764.240000000002</v>
      </c>
    </row>
    <row r="709" spans="1:42" ht="26.25" customHeight="1" x14ac:dyDescent="0.3">
      <c r="A709" s="48" t="s">
        <v>617</v>
      </c>
      <c r="B709" s="16">
        <v>28.13</v>
      </c>
      <c r="C709" s="30">
        <v>1579</v>
      </c>
      <c r="D709" s="52" t="s">
        <v>482</v>
      </c>
      <c r="E709" s="24">
        <v>45033</v>
      </c>
      <c r="F709" s="24">
        <v>45033</v>
      </c>
      <c r="G709" s="3"/>
      <c r="H709" s="3">
        <v>9872</v>
      </c>
      <c r="I709" s="3">
        <v>30</v>
      </c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30">
        <f t="shared" si="66"/>
        <v>30</v>
      </c>
      <c r="AO709" s="30">
        <f t="shared" si="67"/>
        <v>1549</v>
      </c>
      <c r="AP709" s="32">
        <f t="shared" si="64"/>
        <v>43573.369999999995</v>
      </c>
    </row>
    <row r="710" spans="1:42" ht="26.25" customHeight="1" x14ac:dyDescent="0.3">
      <c r="A710" s="20" t="s">
        <v>336</v>
      </c>
      <c r="B710" s="9"/>
      <c r="C710" s="31">
        <v>0</v>
      </c>
      <c r="D710" s="51"/>
      <c r="E710" s="24"/>
      <c r="F710" s="24"/>
      <c r="G710" s="3"/>
      <c r="H710" s="4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30">
        <f t="shared" si="66"/>
        <v>0</v>
      </c>
      <c r="AO710" s="31">
        <f t="shared" si="67"/>
        <v>0</v>
      </c>
      <c r="AP710" s="32">
        <f t="shared" si="64"/>
        <v>0</v>
      </c>
    </row>
    <row r="711" spans="1:42" ht="26.25" customHeight="1" x14ac:dyDescent="0.3">
      <c r="A711" s="48" t="s">
        <v>337</v>
      </c>
      <c r="B711" s="9">
        <v>23.52</v>
      </c>
      <c r="C711" s="31">
        <v>500</v>
      </c>
      <c r="D711" s="51" t="s">
        <v>406</v>
      </c>
      <c r="E711" s="24">
        <v>45364</v>
      </c>
      <c r="F711" s="24">
        <v>45364</v>
      </c>
      <c r="G711" s="3">
        <v>20</v>
      </c>
      <c r="H711" s="4">
        <v>9870</v>
      </c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>
        <v>10</v>
      </c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30">
        <f t="shared" si="66"/>
        <v>10</v>
      </c>
      <c r="AO711" s="31">
        <f t="shared" si="67"/>
        <v>510</v>
      </c>
      <c r="AP711" s="32">
        <f t="shared" si="64"/>
        <v>11995.199999999999</v>
      </c>
    </row>
    <row r="712" spans="1:42" ht="26.25" customHeight="1" x14ac:dyDescent="0.3">
      <c r="A712" s="48" t="s">
        <v>338</v>
      </c>
      <c r="B712" s="9">
        <v>82.72</v>
      </c>
      <c r="C712" s="31">
        <v>720</v>
      </c>
      <c r="D712" s="51" t="s">
        <v>428</v>
      </c>
      <c r="E712" s="24">
        <v>44712</v>
      </c>
      <c r="F712" s="24">
        <v>44712</v>
      </c>
      <c r="G712" s="3"/>
      <c r="H712" s="4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>
        <v>10</v>
      </c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30">
        <f t="shared" si="66"/>
        <v>10</v>
      </c>
      <c r="AO712" s="31">
        <f t="shared" si="67"/>
        <v>710</v>
      </c>
      <c r="AP712" s="32">
        <f t="shared" si="64"/>
        <v>58731.199999999997</v>
      </c>
    </row>
    <row r="713" spans="1:42" ht="26.25" customHeight="1" x14ac:dyDescent="0.3">
      <c r="A713" s="48" t="s">
        <v>339</v>
      </c>
      <c r="B713" s="9">
        <v>45</v>
      </c>
      <c r="C713" s="31">
        <v>480</v>
      </c>
      <c r="D713" s="51"/>
      <c r="E713" s="24"/>
      <c r="F713" s="24"/>
      <c r="G713" s="3"/>
      <c r="H713" s="4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30">
        <f t="shared" si="66"/>
        <v>0</v>
      </c>
      <c r="AO713" s="31">
        <f t="shared" si="67"/>
        <v>480</v>
      </c>
      <c r="AP713" s="32">
        <f t="shared" si="64"/>
        <v>21600</v>
      </c>
    </row>
    <row r="714" spans="1:42" ht="26.25" customHeight="1" x14ac:dyDescent="0.3">
      <c r="A714" s="48" t="s">
        <v>340</v>
      </c>
      <c r="B714" s="9">
        <v>52.8</v>
      </c>
      <c r="C714" s="31">
        <v>212</v>
      </c>
      <c r="D714" s="51" t="s">
        <v>489</v>
      </c>
      <c r="E714" s="24">
        <v>44826</v>
      </c>
      <c r="F714" s="24">
        <v>44826</v>
      </c>
      <c r="G714" s="3"/>
      <c r="H714" s="4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30">
        <f t="shared" si="66"/>
        <v>0</v>
      </c>
      <c r="AO714" s="31">
        <f t="shared" si="67"/>
        <v>212</v>
      </c>
      <c r="AP714" s="32">
        <f t="shared" si="64"/>
        <v>11193.599999999999</v>
      </c>
    </row>
    <row r="715" spans="1:42" ht="26.25" customHeight="1" x14ac:dyDescent="0.3">
      <c r="A715" s="48" t="s">
        <v>341</v>
      </c>
      <c r="B715" s="9">
        <v>33.94</v>
      </c>
      <c r="C715" s="31">
        <v>543</v>
      </c>
      <c r="D715" s="51" t="s">
        <v>406</v>
      </c>
      <c r="E715" s="24">
        <v>45211</v>
      </c>
      <c r="F715" s="24">
        <v>45211</v>
      </c>
      <c r="G715" s="3"/>
      <c r="H715" s="4">
        <v>2256</v>
      </c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>
        <v>10</v>
      </c>
      <c r="AH715" s="26"/>
      <c r="AI715" s="26"/>
      <c r="AJ715" s="26"/>
      <c r="AK715" s="26"/>
      <c r="AL715" s="26"/>
      <c r="AM715" s="26"/>
      <c r="AN715" s="30">
        <f t="shared" si="66"/>
        <v>10</v>
      </c>
      <c r="AO715" s="31">
        <f t="shared" si="67"/>
        <v>533</v>
      </c>
      <c r="AP715" s="32">
        <f t="shared" si="64"/>
        <v>18090.02</v>
      </c>
    </row>
    <row r="716" spans="1:42" ht="26.25" customHeight="1" x14ac:dyDescent="0.3">
      <c r="A716" s="48" t="s">
        <v>342</v>
      </c>
      <c r="B716" s="9">
        <v>52.8</v>
      </c>
      <c r="C716" s="31">
        <v>30</v>
      </c>
      <c r="D716" s="51" t="s">
        <v>489</v>
      </c>
      <c r="E716" s="24">
        <v>44826</v>
      </c>
      <c r="F716" s="24">
        <v>44826</v>
      </c>
      <c r="G716" s="3"/>
      <c r="H716" s="4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30">
        <f t="shared" si="66"/>
        <v>0</v>
      </c>
      <c r="AO716" s="31">
        <f t="shared" si="67"/>
        <v>30</v>
      </c>
      <c r="AP716" s="32">
        <f t="shared" si="64"/>
        <v>1584</v>
      </c>
    </row>
    <row r="717" spans="1:42" ht="26.25" customHeight="1" x14ac:dyDescent="0.3">
      <c r="A717" s="48" t="s">
        <v>343</v>
      </c>
      <c r="B717" s="9"/>
      <c r="C717" s="31">
        <v>10</v>
      </c>
      <c r="D717" s="51"/>
      <c r="E717" s="24"/>
      <c r="F717" s="24"/>
      <c r="G717" s="3"/>
      <c r="H717" s="4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>
        <v>10</v>
      </c>
      <c r="AH717" s="26"/>
      <c r="AI717" s="26"/>
      <c r="AJ717" s="26"/>
      <c r="AK717" s="26"/>
      <c r="AL717" s="26"/>
      <c r="AM717" s="26"/>
      <c r="AN717" s="30">
        <f t="shared" ref="AN717:AN744" si="68">I717+J717+K717+L717+M717+N717+O717+P717+Q717+R717+S717+T717+U717+V717+W717+X717+Y717+Z717+AA717+AB717+AC717+AD717+AE717+AF717+AG717+AH717+AI717+AJ717+AK717+AL717+AM717</f>
        <v>10</v>
      </c>
      <c r="AO717" s="31">
        <f t="shared" si="67"/>
        <v>0</v>
      </c>
      <c r="AP717" s="32">
        <f t="shared" si="64"/>
        <v>0</v>
      </c>
    </row>
    <row r="718" spans="1:42" ht="26.25" customHeight="1" x14ac:dyDescent="0.3">
      <c r="A718" s="48" t="s">
        <v>344</v>
      </c>
      <c r="B718" s="9">
        <v>33.6</v>
      </c>
      <c r="C718" s="31">
        <v>228</v>
      </c>
      <c r="D718" s="51" t="s">
        <v>406</v>
      </c>
      <c r="E718" s="24">
        <v>45033</v>
      </c>
      <c r="F718" s="24">
        <v>45033</v>
      </c>
      <c r="G718" s="3"/>
      <c r="H718" s="4">
        <v>2259</v>
      </c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30">
        <f t="shared" si="68"/>
        <v>0</v>
      </c>
      <c r="AO718" s="31">
        <f t="shared" si="67"/>
        <v>228</v>
      </c>
      <c r="AP718" s="32">
        <f t="shared" si="64"/>
        <v>7660.8</v>
      </c>
    </row>
    <row r="719" spans="1:42" ht="26.25" customHeight="1" x14ac:dyDescent="0.3">
      <c r="A719" s="48" t="s">
        <v>345</v>
      </c>
      <c r="B719" s="9">
        <v>33.6</v>
      </c>
      <c r="C719" s="31">
        <v>585</v>
      </c>
      <c r="D719" s="51" t="s">
        <v>406</v>
      </c>
      <c r="E719" s="24">
        <v>45182</v>
      </c>
      <c r="F719" s="24">
        <v>45182</v>
      </c>
      <c r="G719" s="3"/>
      <c r="H719" s="4">
        <v>2260</v>
      </c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30">
        <f t="shared" si="68"/>
        <v>0</v>
      </c>
      <c r="AO719" s="31">
        <f t="shared" si="67"/>
        <v>585</v>
      </c>
      <c r="AP719" s="32">
        <f t="shared" si="64"/>
        <v>19656</v>
      </c>
    </row>
    <row r="720" spans="1:42" ht="26.25" customHeight="1" x14ac:dyDescent="0.3">
      <c r="A720" s="48" t="s">
        <v>346</v>
      </c>
      <c r="B720" s="9">
        <v>42.7</v>
      </c>
      <c r="C720" s="31">
        <v>310</v>
      </c>
      <c r="D720" s="51" t="s">
        <v>406</v>
      </c>
      <c r="E720" s="24">
        <v>45000</v>
      </c>
      <c r="F720" s="24">
        <v>45000</v>
      </c>
      <c r="G720" s="3"/>
      <c r="H720" s="4">
        <v>2261</v>
      </c>
      <c r="I720" s="26"/>
      <c r="J720" s="26"/>
      <c r="K720" s="26"/>
      <c r="L720" s="26"/>
      <c r="M720" s="26"/>
      <c r="N720" s="26"/>
      <c r="O720" s="26"/>
      <c r="P720" s="26">
        <v>5</v>
      </c>
      <c r="Q720" s="26"/>
      <c r="R720" s="26"/>
      <c r="S720" s="26"/>
      <c r="T720" s="26">
        <v>5</v>
      </c>
      <c r="U720" s="26"/>
      <c r="V720" s="26"/>
      <c r="W720" s="26"/>
      <c r="X720" s="26"/>
      <c r="Y720" s="26"/>
      <c r="Z720" s="26"/>
      <c r="AA720" s="26">
        <v>5</v>
      </c>
      <c r="AB720" s="26"/>
      <c r="AC720" s="26"/>
      <c r="AD720" s="26">
        <v>5</v>
      </c>
      <c r="AE720" s="26"/>
      <c r="AF720" s="26"/>
      <c r="AG720" s="26"/>
      <c r="AH720" s="26">
        <v>5</v>
      </c>
      <c r="AI720" s="26"/>
      <c r="AJ720" s="26"/>
      <c r="AK720" s="26"/>
      <c r="AL720" s="26"/>
      <c r="AM720" s="26"/>
      <c r="AN720" s="30">
        <f t="shared" si="68"/>
        <v>25</v>
      </c>
      <c r="AO720" s="31">
        <f t="shared" si="67"/>
        <v>285</v>
      </c>
      <c r="AP720" s="32">
        <f t="shared" si="64"/>
        <v>12169.5</v>
      </c>
    </row>
    <row r="721" spans="1:42" ht="26.25" customHeight="1" x14ac:dyDescent="0.3">
      <c r="A721" s="48" t="s">
        <v>347</v>
      </c>
      <c r="B721" s="9">
        <v>160</v>
      </c>
      <c r="C721" s="31">
        <v>40</v>
      </c>
      <c r="D721" s="51" t="s">
        <v>993</v>
      </c>
      <c r="E721" s="24">
        <v>45355</v>
      </c>
      <c r="F721" s="24">
        <v>45355</v>
      </c>
      <c r="G721" s="3">
        <v>100</v>
      </c>
      <c r="H721" s="4">
        <v>2262</v>
      </c>
      <c r="I721" s="26"/>
      <c r="J721" s="26"/>
      <c r="K721" s="26"/>
      <c r="L721" s="26"/>
      <c r="M721" s="26"/>
      <c r="N721" s="26"/>
      <c r="O721" s="26"/>
      <c r="P721" s="26">
        <v>8</v>
      </c>
      <c r="Q721" s="26"/>
      <c r="R721" s="26"/>
      <c r="S721" s="26">
        <v>7</v>
      </c>
      <c r="T721" s="26">
        <v>4</v>
      </c>
      <c r="U721" s="26"/>
      <c r="V721" s="26">
        <v>5</v>
      </c>
      <c r="W721" s="26">
        <v>10</v>
      </c>
      <c r="X721" s="26"/>
      <c r="Y721" s="26"/>
      <c r="Z721" s="26">
        <v>10</v>
      </c>
      <c r="AA721" s="26">
        <v>5</v>
      </c>
      <c r="AB721" s="26"/>
      <c r="AC721" s="26"/>
      <c r="AD721" s="26">
        <v>10</v>
      </c>
      <c r="AE721" s="26"/>
      <c r="AF721" s="26"/>
      <c r="AG721" s="26">
        <v>10</v>
      </c>
      <c r="AH721" s="26"/>
      <c r="AI721" s="26">
        <v>5</v>
      </c>
      <c r="AJ721" s="26"/>
      <c r="AK721" s="26"/>
      <c r="AL721" s="26"/>
      <c r="AM721" s="26"/>
      <c r="AN721" s="30">
        <f t="shared" si="68"/>
        <v>74</v>
      </c>
      <c r="AO721" s="31">
        <f t="shared" si="67"/>
        <v>66</v>
      </c>
      <c r="AP721" s="32">
        <f t="shared" si="64"/>
        <v>10560</v>
      </c>
    </row>
    <row r="722" spans="1:42" ht="26.25" customHeight="1" x14ac:dyDescent="0.3">
      <c r="A722" s="48" t="s">
        <v>348</v>
      </c>
      <c r="B722" s="9">
        <v>36.29</v>
      </c>
      <c r="C722" s="31">
        <v>25</v>
      </c>
      <c r="D722" s="51" t="s">
        <v>541</v>
      </c>
      <c r="E722" s="24">
        <v>44946</v>
      </c>
      <c r="F722" s="24">
        <v>44946</v>
      </c>
      <c r="G722" s="3"/>
      <c r="H722" s="4">
        <v>2263</v>
      </c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30">
        <f t="shared" si="68"/>
        <v>0</v>
      </c>
      <c r="AO722" s="31">
        <f t="shared" si="67"/>
        <v>25</v>
      </c>
      <c r="AP722" s="32">
        <f t="shared" si="64"/>
        <v>907.25</v>
      </c>
    </row>
    <row r="723" spans="1:42" ht="26.25" customHeight="1" x14ac:dyDescent="0.3">
      <c r="A723" s="48" t="s">
        <v>349</v>
      </c>
      <c r="B723" s="9">
        <v>42.78</v>
      </c>
      <c r="C723" s="31">
        <v>10</v>
      </c>
      <c r="D723" s="51" t="s">
        <v>406</v>
      </c>
      <c r="E723" s="24">
        <v>45000</v>
      </c>
      <c r="F723" s="24">
        <v>45000</v>
      </c>
      <c r="G723" s="3"/>
      <c r="H723" s="4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>
        <v>2</v>
      </c>
      <c r="AH723" s="26"/>
      <c r="AI723" s="26"/>
      <c r="AJ723" s="26"/>
      <c r="AK723" s="26"/>
      <c r="AL723" s="26"/>
      <c r="AM723" s="26"/>
      <c r="AN723" s="30">
        <f t="shared" si="68"/>
        <v>2</v>
      </c>
      <c r="AO723" s="31">
        <f t="shared" si="67"/>
        <v>8</v>
      </c>
      <c r="AP723" s="32">
        <f t="shared" si="64"/>
        <v>342.24</v>
      </c>
    </row>
    <row r="724" spans="1:42" ht="26.25" customHeight="1" x14ac:dyDescent="0.3">
      <c r="A724" s="48" t="s">
        <v>350</v>
      </c>
      <c r="B724" s="9">
        <v>46.21</v>
      </c>
      <c r="C724" s="31">
        <v>25</v>
      </c>
      <c r="D724" s="51" t="s">
        <v>406</v>
      </c>
      <c r="E724" s="24">
        <v>45000</v>
      </c>
      <c r="F724" s="24">
        <v>45000</v>
      </c>
      <c r="G724" s="3"/>
      <c r="H724" s="4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30">
        <f t="shared" si="68"/>
        <v>0</v>
      </c>
      <c r="AO724" s="31">
        <f t="shared" si="67"/>
        <v>25</v>
      </c>
      <c r="AP724" s="32">
        <f t="shared" si="64"/>
        <v>1155.25</v>
      </c>
    </row>
    <row r="725" spans="1:42" ht="26.25" customHeight="1" x14ac:dyDescent="0.3">
      <c r="A725" s="48" t="s">
        <v>351</v>
      </c>
      <c r="B725" s="9">
        <v>24.7</v>
      </c>
      <c r="C725" s="31">
        <v>50</v>
      </c>
      <c r="D725" s="51" t="s">
        <v>406</v>
      </c>
      <c r="E725" s="24">
        <v>45124</v>
      </c>
      <c r="F725" s="24">
        <v>45124</v>
      </c>
      <c r="G725" s="3"/>
      <c r="H725" s="4">
        <v>9869</v>
      </c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30">
        <f t="shared" si="68"/>
        <v>0</v>
      </c>
      <c r="AO725" s="31">
        <f t="shared" si="67"/>
        <v>50</v>
      </c>
      <c r="AP725" s="32">
        <f t="shared" si="64"/>
        <v>1235</v>
      </c>
    </row>
    <row r="726" spans="1:42" ht="26.25" customHeight="1" x14ac:dyDescent="0.3">
      <c r="A726" s="48" t="s">
        <v>352</v>
      </c>
      <c r="B726" s="9">
        <v>23.52</v>
      </c>
      <c r="C726" s="31">
        <v>520</v>
      </c>
      <c r="D726" s="51" t="s">
        <v>562</v>
      </c>
      <c r="E726" s="24">
        <v>45182</v>
      </c>
      <c r="F726" s="24">
        <v>45182</v>
      </c>
      <c r="G726" s="3"/>
      <c r="H726" s="4">
        <v>9870</v>
      </c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30">
        <f t="shared" si="68"/>
        <v>0</v>
      </c>
      <c r="AO726" s="31">
        <f t="shared" si="67"/>
        <v>520</v>
      </c>
      <c r="AP726" s="32">
        <f t="shared" si="64"/>
        <v>12230.4</v>
      </c>
    </row>
    <row r="727" spans="1:42" ht="26.25" customHeight="1" x14ac:dyDescent="0.3">
      <c r="A727" s="48" t="s">
        <v>353</v>
      </c>
      <c r="B727" s="9">
        <v>24.7</v>
      </c>
      <c r="C727" s="31">
        <v>580</v>
      </c>
      <c r="D727" s="51" t="s">
        <v>541</v>
      </c>
      <c r="E727" s="24">
        <v>45149</v>
      </c>
      <c r="F727" s="24">
        <v>45149</v>
      </c>
      <c r="G727" s="3"/>
      <c r="H727" s="4">
        <v>2253</v>
      </c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30">
        <f t="shared" si="68"/>
        <v>0</v>
      </c>
      <c r="AO727" s="31">
        <f t="shared" si="67"/>
        <v>580</v>
      </c>
      <c r="AP727" s="32">
        <f t="shared" si="64"/>
        <v>14326</v>
      </c>
    </row>
    <row r="728" spans="1:42" ht="26.25" customHeight="1" x14ac:dyDescent="0.3">
      <c r="A728" s="48" t="s">
        <v>354</v>
      </c>
      <c r="B728" s="9">
        <v>36.61</v>
      </c>
      <c r="C728" s="31">
        <v>580</v>
      </c>
      <c r="D728" s="51" t="s">
        <v>562</v>
      </c>
      <c r="E728" s="24">
        <v>45149</v>
      </c>
      <c r="F728" s="24">
        <v>45149</v>
      </c>
      <c r="G728" s="3"/>
      <c r="H728" s="4">
        <v>2254</v>
      </c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>
        <v>10</v>
      </c>
      <c r="AH728" s="26"/>
      <c r="AI728" s="26"/>
      <c r="AJ728" s="26"/>
      <c r="AK728" s="26"/>
      <c r="AL728" s="26"/>
      <c r="AM728" s="26"/>
      <c r="AN728" s="30">
        <f t="shared" si="68"/>
        <v>10</v>
      </c>
      <c r="AO728" s="31">
        <f t="shared" si="67"/>
        <v>570</v>
      </c>
      <c r="AP728" s="32">
        <f t="shared" si="64"/>
        <v>20867.7</v>
      </c>
    </row>
    <row r="729" spans="1:42" ht="26.25" customHeight="1" x14ac:dyDescent="0.3">
      <c r="A729" s="48" t="s">
        <v>355</v>
      </c>
      <c r="B729" s="9">
        <v>24.7</v>
      </c>
      <c r="C729" s="31">
        <v>117</v>
      </c>
      <c r="D729" s="51" t="s">
        <v>563</v>
      </c>
      <c r="E729" s="24">
        <v>45033</v>
      </c>
      <c r="F729" s="24">
        <v>45033</v>
      </c>
      <c r="G729" s="3"/>
      <c r="H729" s="4">
        <v>2255</v>
      </c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30">
        <f t="shared" si="68"/>
        <v>0</v>
      </c>
      <c r="AO729" s="31">
        <f t="shared" si="67"/>
        <v>117</v>
      </c>
      <c r="AP729" s="32">
        <f t="shared" si="64"/>
        <v>2889.9</v>
      </c>
    </row>
    <row r="730" spans="1:42" ht="26.25" customHeight="1" x14ac:dyDescent="0.3">
      <c r="A730" s="20" t="s">
        <v>356</v>
      </c>
      <c r="B730" s="9"/>
      <c r="C730" s="31">
        <v>0</v>
      </c>
      <c r="D730" s="51"/>
      <c r="E730" s="24"/>
      <c r="F730" s="24"/>
      <c r="G730" s="3"/>
      <c r="H730" s="4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30">
        <f t="shared" si="68"/>
        <v>0</v>
      </c>
      <c r="AO730" s="31">
        <f t="shared" si="67"/>
        <v>0</v>
      </c>
      <c r="AP730" s="32">
        <f t="shared" si="64"/>
        <v>0</v>
      </c>
    </row>
    <row r="731" spans="1:42" ht="26.25" customHeight="1" x14ac:dyDescent="0.3">
      <c r="A731" s="48" t="s">
        <v>635</v>
      </c>
      <c r="B731" s="9"/>
      <c r="C731" s="31">
        <v>9</v>
      </c>
      <c r="D731" s="51" t="s">
        <v>636</v>
      </c>
      <c r="E731" s="24">
        <v>45007</v>
      </c>
      <c r="F731" s="24">
        <v>45007</v>
      </c>
      <c r="G731" s="3"/>
      <c r="H731" s="4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30">
        <f t="shared" si="68"/>
        <v>0</v>
      </c>
      <c r="AO731" s="31">
        <f t="shared" si="67"/>
        <v>9</v>
      </c>
      <c r="AP731" s="32">
        <f t="shared" si="64"/>
        <v>0</v>
      </c>
    </row>
    <row r="732" spans="1:42" ht="26.25" customHeight="1" x14ac:dyDescent="0.3">
      <c r="A732" s="48" t="s">
        <v>450</v>
      </c>
      <c r="B732" s="9"/>
      <c r="C732" s="31">
        <v>195</v>
      </c>
      <c r="D732" s="51" t="s">
        <v>426</v>
      </c>
      <c r="E732" s="24">
        <v>44720</v>
      </c>
      <c r="F732" s="24">
        <v>44720</v>
      </c>
      <c r="G732" s="3"/>
      <c r="H732" s="4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30">
        <f t="shared" si="68"/>
        <v>0</v>
      </c>
      <c r="AO732" s="31">
        <f t="shared" si="67"/>
        <v>195</v>
      </c>
      <c r="AP732" s="32">
        <f t="shared" si="64"/>
        <v>0</v>
      </c>
    </row>
    <row r="733" spans="1:42" ht="26.25" customHeight="1" x14ac:dyDescent="0.3">
      <c r="A733" s="48" t="s">
        <v>415</v>
      </c>
      <c r="B733" s="9"/>
      <c r="C733" s="31">
        <v>127</v>
      </c>
      <c r="D733" s="51"/>
      <c r="E733" s="24"/>
      <c r="F733" s="24"/>
      <c r="G733" s="3"/>
      <c r="H733" s="4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30">
        <f t="shared" si="68"/>
        <v>0</v>
      </c>
      <c r="AO733" s="31">
        <f t="shared" si="67"/>
        <v>127</v>
      </c>
      <c r="AP733" s="32">
        <f t="shared" si="64"/>
        <v>0</v>
      </c>
    </row>
    <row r="734" spans="1:42" ht="26.25" customHeight="1" x14ac:dyDescent="0.3">
      <c r="A734" s="48" t="s">
        <v>357</v>
      </c>
      <c r="B734" s="9"/>
      <c r="C734" s="31">
        <v>634</v>
      </c>
      <c r="D734" s="51"/>
      <c r="E734" s="24"/>
      <c r="F734" s="24"/>
      <c r="G734" s="3"/>
      <c r="H734" s="4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30">
        <f t="shared" si="68"/>
        <v>0</v>
      </c>
      <c r="AO734" s="31">
        <f t="shared" si="67"/>
        <v>634</v>
      </c>
      <c r="AP734" s="32">
        <f t="shared" si="64"/>
        <v>0</v>
      </c>
    </row>
    <row r="735" spans="1:42" ht="26.25" customHeight="1" x14ac:dyDescent="0.3">
      <c r="A735" s="48" t="s">
        <v>454</v>
      </c>
      <c r="B735" s="9"/>
      <c r="C735" s="31">
        <v>0</v>
      </c>
      <c r="D735" s="51"/>
      <c r="E735" s="24"/>
      <c r="F735" s="24"/>
      <c r="G735" s="3"/>
      <c r="H735" s="4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30">
        <f t="shared" si="68"/>
        <v>0</v>
      </c>
      <c r="AO735" s="31">
        <v>0</v>
      </c>
      <c r="AP735" s="32">
        <f t="shared" si="64"/>
        <v>0</v>
      </c>
    </row>
    <row r="736" spans="1:42" ht="26.25" customHeight="1" x14ac:dyDescent="0.3">
      <c r="A736" s="48" t="s">
        <v>358</v>
      </c>
      <c r="B736" s="9"/>
      <c r="C736" s="31">
        <v>0</v>
      </c>
      <c r="D736" s="51"/>
      <c r="E736" s="24"/>
      <c r="F736" s="24"/>
      <c r="G736" s="3"/>
      <c r="H736" s="4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30">
        <f t="shared" si="68"/>
        <v>0</v>
      </c>
      <c r="AO736" s="31">
        <f t="shared" ref="AO736:AO744" si="69">C736+G736-AN736</f>
        <v>0</v>
      </c>
      <c r="AP736" s="32">
        <f t="shared" si="64"/>
        <v>0</v>
      </c>
    </row>
    <row r="737" spans="1:42" ht="26.25" customHeight="1" x14ac:dyDescent="0.3">
      <c r="A737" s="48" t="s">
        <v>359</v>
      </c>
      <c r="B737" s="9"/>
      <c r="C737" s="31">
        <v>0</v>
      </c>
      <c r="D737" s="51"/>
      <c r="E737" s="24"/>
      <c r="F737" s="24"/>
      <c r="G737" s="3"/>
      <c r="H737" s="4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30">
        <f t="shared" si="68"/>
        <v>0</v>
      </c>
      <c r="AO737" s="31">
        <f t="shared" si="69"/>
        <v>0</v>
      </c>
      <c r="AP737" s="32">
        <f t="shared" si="64"/>
        <v>0</v>
      </c>
    </row>
    <row r="738" spans="1:42" ht="26.25" customHeight="1" x14ac:dyDescent="0.3">
      <c r="A738" s="48" t="s">
        <v>455</v>
      </c>
      <c r="B738" s="9"/>
      <c r="C738" s="31">
        <v>0</v>
      </c>
      <c r="D738" s="51"/>
      <c r="E738" s="24"/>
      <c r="F738" s="24"/>
      <c r="G738" s="3"/>
      <c r="H738" s="4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30">
        <f t="shared" si="68"/>
        <v>0</v>
      </c>
      <c r="AO738" s="31">
        <f t="shared" si="69"/>
        <v>0</v>
      </c>
      <c r="AP738" s="32">
        <f t="shared" si="64"/>
        <v>0</v>
      </c>
    </row>
    <row r="739" spans="1:42" ht="26.25" customHeight="1" x14ac:dyDescent="0.3">
      <c r="A739" s="48" t="s">
        <v>360</v>
      </c>
      <c r="B739" s="9"/>
      <c r="C739" s="31">
        <v>0</v>
      </c>
      <c r="D739" s="51"/>
      <c r="E739" s="24"/>
      <c r="F739" s="24"/>
      <c r="G739" s="3"/>
      <c r="H739" s="4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30">
        <f t="shared" si="68"/>
        <v>0</v>
      </c>
      <c r="AO739" s="31">
        <f t="shared" si="69"/>
        <v>0</v>
      </c>
      <c r="AP739" s="32">
        <f t="shared" si="64"/>
        <v>0</v>
      </c>
    </row>
    <row r="740" spans="1:42" ht="26.25" customHeight="1" x14ac:dyDescent="0.3">
      <c r="A740" s="48" t="s">
        <v>456</v>
      </c>
      <c r="B740" s="9"/>
      <c r="C740" s="31">
        <v>0</v>
      </c>
      <c r="D740" s="51"/>
      <c r="E740" s="24"/>
      <c r="F740" s="24"/>
      <c r="G740" s="3"/>
      <c r="H740" s="4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30">
        <f t="shared" si="68"/>
        <v>0</v>
      </c>
      <c r="AO740" s="31">
        <f t="shared" si="69"/>
        <v>0</v>
      </c>
      <c r="AP740" s="32">
        <f t="shared" si="64"/>
        <v>0</v>
      </c>
    </row>
    <row r="741" spans="1:42" ht="26.25" customHeight="1" x14ac:dyDescent="0.3">
      <c r="A741" s="48" t="s">
        <v>963</v>
      </c>
      <c r="B741" s="9"/>
      <c r="C741" s="31">
        <v>50</v>
      </c>
      <c r="D741" s="51"/>
      <c r="E741" s="24"/>
      <c r="F741" s="24"/>
      <c r="G741" s="3"/>
      <c r="H741" s="4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>
        <v>2</v>
      </c>
      <c r="AI741" s="26"/>
      <c r="AJ741" s="26"/>
      <c r="AK741" s="26"/>
      <c r="AL741" s="26"/>
      <c r="AM741" s="26"/>
      <c r="AN741" s="30">
        <f t="shared" si="68"/>
        <v>2</v>
      </c>
      <c r="AO741" s="31">
        <f t="shared" si="69"/>
        <v>48</v>
      </c>
      <c r="AP741" s="32">
        <f t="shared" si="64"/>
        <v>0</v>
      </c>
    </row>
    <row r="742" spans="1:42" ht="26.25" customHeight="1" x14ac:dyDescent="0.3">
      <c r="A742" s="48" t="s">
        <v>174</v>
      </c>
      <c r="B742" s="9">
        <v>7.09</v>
      </c>
      <c r="C742" s="31">
        <v>90</v>
      </c>
      <c r="D742" s="51" t="s">
        <v>406</v>
      </c>
      <c r="E742" s="24">
        <v>45309</v>
      </c>
      <c r="F742" s="24">
        <v>45309</v>
      </c>
      <c r="G742" s="3"/>
      <c r="H742" s="4">
        <v>9501</v>
      </c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30">
        <f t="shared" si="68"/>
        <v>0</v>
      </c>
      <c r="AO742" s="31">
        <f t="shared" si="69"/>
        <v>90</v>
      </c>
      <c r="AP742" s="32">
        <f t="shared" si="64"/>
        <v>638.1</v>
      </c>
    </row>
    <row r="743" spans="1:42" ht="26.25" customHeight="1" x14ac:dyDescent="0.3">
      <c r="A743" s="48" t="s">
        <v>175</v>
      </c>
      <c r="B743" s="9">
        <v>168</v>
      </c>
      <c r="C743" s="31">
        <v>1520</v>
      </c>
      <c r="D743" s="51" t="s">
        <v>406</v>
      </c>
      <c r="E743" s="24">
        <v>45309</v>
      </c>
      <c r="F743" s="24">
        <v>45309</v>
      </c>
      <c r="G743" s="3"/>
      <c r="H743" s="4">
        <v>9737</v>
      </c>
      <c r="I743" s="26"/>
      <c r="J743" s="26"/>
      <c r="K743" s="26"/>
      <c r="L743" s="26">
        <v>50</v>
      </c>
      <c r="M743" s="26"/>
      <c r="N743" s="26"/>
      <c r="O743" s="26"/>
      <c r="P743" s="26"/>
      <c r="Q743" s="26"/>
      <c r="R743" s="26"/>
      <c r="S743" s="26">
        <v>50</v>
      </c>
      <c r="T743" s="26"/>
      <c r="U743" s="26"/>
      <c r="V743" s="26">
        <v>50</v>
      </c>
      <c r="W743" s="26"/>
      <c r="X743" s="26"/>
      <c r="Y743" s="26"/>
      <c r="Z743" s="26">
        <v>50</v>
      </c>
      <c r="AA743" s="26"/>
      <c r="AB743" s="26"/>
      <c r="AC743" s="26"/>
      <c r="AD743" s="26"/>
      <c r="AE743" s="26"/>
      <c r="AF743" s="26"/>
      <c r="AG743" s="26">
        <v>100</v>
      </c>
      <c r="AH743" s="26"/>
      <c r="AI743" s="26"/>
      <c r="AJ743" s="26"/>
      <c r="AK743" s="26"/>
      <c r="AL743" s="26"/>
      <c r="AM743" s="26"/>
      <c r="AN743" s="30">
        <f t="shared" si="68"/>
        <v>300</v>
      </c>
      <c r="AO743" s="31">
        <f t="shared" si="69"/>
        <v>1220</v>
      </c>
      <c r="AP743" s="32">
        <f t="shared" si="64"/>
        <v>204960</v>
      </c>
    </row>
    <row r="744" spans="1:42" ht="26.25" customHeight="1" x14ac:dyDescent="0.3">
      <c r="A744" s="48" t="s">
        <v>361</v>
      </c>
      <c r="B744" s="9">
        <v>62.29</v>
      </c>
      <c r="C744" s="31">
        <v>1251</v>
      </c>
      <c r="D744" s="51" t="s">
        <v>406</v>
      </c>
      <c r="E744" s="24">
        <v>45364</v>
      </c>
      <c r="F744" s="24">
        <v>45364</v>
      </c>
      <c r="G744" s="3">
        <v>100</v>
      </c>
      <c r="H744" s="4">
        <v>9140</v>
      </c>
      <c r="I744" s="26">
        <v>20</v>
      </c>
      <c r="J744" s="26"/>
      <c r="K744" s="26"/>
      <c r="L744" s="26">
        <v>10</v>
      </c>
      <c r="M744" s="26"/>
      <c r="N744" s="26"/>
      <c r="O744" s="26"/>
      <c r="P744" s="26">
        <v>15</v>
      </c>
      <c r="Q744" s="26"/>
      <c r="R744" s="26"/>
      <c r="S744" s="26">
        <v>15</v>
      </c>
      <c r="T744" s="26">
        <v>10</v>
      </c>
      <c r="U744" s="26"/>
      <c r="V744" s="26">
        <v>15</v>
      </c>
      <c r="W744" s="26">
        <v>15</v>
      </c>
      <c r="X744" s="26"/>
      <c r="Y744" s="26"/>
      <c r="Z744" s="26">
        <v>15</v>
      </c>
      <c r="AA744" s="26">
        <v>5</v>
      </c>
      <c r="AB744" s="26"/>
      <c r="AC744" s="26">
        <v>20</v>
      </c>
      <c r="AD744" s="26">
        <v>40</v>
      </c>
      <c r="AE744" s="26"/>
      <c r="AF744" s="26"/>
      <c r="AG744" s="26">
        <v>50</v>
      </c>
      <c r="AH744" s="26"/>
      <c r="AI744" s="26">
        <v>30</v>
      </c>
      <c r="AJ744" s="26"/>
      <c r="AK744" s="26"/>
      <c r="AL744" s="26"/>
      <c r="AM744" s="26"/>
      <c r="AN744" s="30">
        <f t="shared" si="68"/>
        <v>260</v>
      </c>
      <c r="AO744" s="31">
        <f t="shared" si="69"/>
        <v>1091</v>
      </c>
      <c r="AP744" s="32">
        <f t="shared" ref="AP744:AP751" si="70">B744*AO744</f>
        <v>67958.39</v>
      </c>
    </row>
    <row r="745" spans="1:42" ht="26.25" customHeight="1" x14ac:dyDescent="0.3">
      <c r="A745" s="48" t="s">
        <v>567</v>
      </c>
      <c r="B745" s="9">
        <v>34.19</v>
      </c>
      <c r="C745" s="31">
        <v>3079</v>
      </c>
      <c r="D745" s="51" t="s">
        <v>594</v>
      </c>
      <c r="E745" s="24">
        <v>45358</v>
      </c>
      <c r="F745" s="24">
        <v>45358</v>
      </c>
      <c r="G745" s="3">
        <v>3000</v>
      </c>
      <c r="H745" s="4">
        <v>1988</v>
      </c>
      <c r="I745" s="26">
        <v>60</v>
      </c>
      <c r="J745" s="26"/>
      <c r="K745" s="26"/>
      <c r="L745" s="26">
        <v>96</v>
      </c>
      <c r="M745" s="26"/>
      <c r="N745" s="26"/>
      <c r="O745" s="26">
        <v>36</v>
      </c>
      <c r="P745" s="26">
        <v>48</v>
      </c>
      <c r="Q745" s="26"/>
      <c r="R745" s="26"/>
      <c r="S745" s="26">
        <v>36</v>
      </c>
      <c r="T745" s="26">
        <v>48</v>
      </c>
      <c r="U745" s="26"/>
      <c r="V745" s="26">
        <v>36</v>
      </c>
      <c r="W745" s="26">
        <v>36</v>
      </c>
      <c r="X745" s="26"/>
      <c r="Y745" s="26"/>
      <c r="Z745" s="26">
        <v>36</v>
      </c>
      <c r="AA745" s="26">
        <v>108</v>
      </c>
      <c r="AB745" s="26"/>
      <c r="AC745" s="26">
        <v>36</v>
      </c>
      <c r="AD745" s="26">
        <v>60</v>
      </c>
      <c r="AE745" s="26"/>
      <c r="AF745" s="26"/>
      <c r="AG745" s="26">
        <v>72</v>
      </c>
      <c r="AH745" s="26">
        <v>48</v>
      </c>
      <c r="AI745" s="26">
        <v>120</v>
      </c>
      <c r="AJ745" s="26"/>
      <c r="AK745" s="26"/>
      <c r="AL745" s="26"/>
      <c r="AM745" s="26"/>
      <c r="AN745" s="30">
        <f t="shared" ref="AN745:AN750" si="71">I745+J745+K745+L745+M745+N745+O745+P745+Q745+R745+S745+T745+U745+V745+W745+X745+Y745+Z745+AA745+AB745+AC745+AD745+AE745+AF745+AG745+AH745+AI745+AJ745+AK745+AL745+AM745</f>
        <v>876</v>
      </c>
      <c r="AO745" s="31">
        <f t="shared" ref="AO745:AO750" si="72">C745+G745-AN745</f>
        <v>5203</v>
      </c>
      <c r="AP745" s="32">
        <f t="shared" ref="AP745:AP750" si="73">B745*AO745</f>
        <v>177890.56999999998</v>
      </c>
    </row>
    <row r="746" spans="1:42" ht="26.25" customHeight="1" x14ac:dyDescent="0.3">
      <c r="A746" s="48" t="s">
        <v>566</v>
      </c>
      <c r="B746" s="9">
        <v>17.739999999999998</v>
      </c>
      <c r="C746" s="31">
        <v>3013</v>
      </c>
      <c r="D746" s="51" t="s">
        <v>593</v>
      </c>
      <c r="E746" s="24">
        <v>45358</v>
      </c>
      <c r="F746" s="24">
        <v>45358</v>
      </c>
      <c r="G746" s="3">
        <v>2000</v>
      </c>
      <c r="H746" s="4">
        <v>1990</v>
      </c>
      <c r="I746" s="26"/>
      <c r="J746" s="26"/>
      <c r="K746" s="26"/>
      <c r="L746" s="26">
        <v>36</v>
      </c>
      <c r="M746" s="26"/>
      <c r="N746" s="26"/>
      <c r="O746" s="26">
        <v>36</v>
      </c>
      <c r="P746" s="26">
        <v>36</v>
      </c>
      <c r="Q746" s="26"/>
      <c r="R746" s="26"/>
      <c r="S746" s="26">
        <v>36</v>
      </c>
      <c r="T746" s="26"/>
      <c r="U746" s="26"/>
      <c r="V746" s="26">
        <v>36</v>
      </c>
      <c r="W746" s="26">
        <v>36</v>
      </c>
      <c r="X746" s="26"/>
      <c r="Y746" s="26"/>
      <c r="Z746" s="26">
        <v>36</v>
      </c>
      <c r="AA746" s="26">
        <v>36</v>
      </c>
      <c r="AB746" s="26"/>
      <c r="AC746" s="26">
        <v>36</v>
      </c>
      <c r="AD746" s="26">
        <v>60</v>
      </c>
      <c r="AE746" s="26"/>
      <c r="AF746" s="26"/>
      <c r="AG746" s="26">
        <v>72</v>
      </c>
      <c r="AH746" s="26"/>
      <c r="AI746" s="26">
        <v>120</v>
      </c>
      <c r="AJ746" s="26"/>
      <c r="AK746" s="26"/>
      <c r="AL746" s="26"/>
      <c r="AM746" s="26"/>
      <c r="AN746" s="30">
        <f t="shared" si="71"/>
        <v>576</v>
      </c>
      <c r="AO746" s="31">
        <f t="shared" si="72"/>
        <v>4437</v>
      </c>
      <c r="AP746" s="32">
        <f t="shared" si="73"/>
        <v>78712.37999999999</v>
      </c>
    </row>
    <row r="747" spans="1:42" ht="26.25" customHeight="1" x14ac:dyDescent="0.3">
      <c r="A747" s="48" t="s">
        <v>460</v>
      </c>
      <c r="B747" s="9">
        <v>382</v>
      </c>
      <c r="C747" s="31">
        <v>128</v>
      </c>
      <c r="D747" s="51" t="s">
        <v>459</v>
      </c>
      <c r="E747" s="24">
        <v>44749</v>
      </c>
      <c r="F747" s="24">
        <v>44749</v>
      </c>
      <c r="G747" s="3"/>
      <c r="H747" s="4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>
        <v>5</v>
      </c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30">
        <f t="shared" si="71"/>
        <v>5</v>
      </c>
      <c r="AO747" s="31">
        <f t="shared" si="72"/>
        <v>123</v>
      </c>
      <c r="AP747" s="32">
        <f t="shared" si="73"/>
        <v>46986</v>
      </c>
    </row>
    <row r="748" spans="1:42" ht="26.25" customHeight="1" x14ac:dyDescent="0.3">
      <c r="A748" s="48" t="s">
        <v>461</v>
      </c>
      <c r="B748" s="9">
        <v>238</v>
      </c>
      <c r="C748" s="31">
        <v>460</v>
      </c>
      <c r="D748" s="51" t="s">
        <v>459</v>
      </c>
      <c r="E748" s="24">
        <v>44749</v>
      </c>
      <c r="F748" s="24">
        <v>44749</v>
      </c>
      <c r="G748" s="3"/>
      <c r="H748" s="4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30">
        <f t="shared" si="71"/>
        <v>0</v>
      </c>
      <c r="AO748" s="31">
        <f t="shared" si="72"/>
        <v>460</v>
      </c>
      <c r="AP748" s="32">
        <f t="shared" si="73"/>
        <v>109480</v>
      </c>
    </row>
    <row r="749" spans="1:42" ht="26.25" customHeight="1" x14ac:dyDescent="0.3">
      <c r="A749" s="48" t="s">
        <v>565</v>
      </c>
      <c r="B749" s="9">
        <v>56.76</v>
      </c>
      <c r="C749" s="31">
        <v>909</v>
      </c>
      <c r="D749" s="51" t="s">
        <v>406</v>
      </c>
      <c r="E749" s="24">
        <v>45335</v>
      </c>
      <c r="F749" s="24">
        <v>45335</v>
      </c>
      <c r="G749" s="3">
        <v>600</v>
      </c>
      <c r="H749" s="4">
        <v>1988</v>
      </c>
      <c r="I749" s="26">
        <v>72</v>
      </c>
      <c r="J749" s="26"/>
      <c r="K749" s="26"/>
      <c r="L749" s="26">
        <v>12</v>
      </c>
      <c r="M749" s="26"/>
      <c r="N749" s="26"/>
      <c r="O749" s="26"/>
      <c r="P749" s="26">
        <v>72</v>
      </c>
      <c r="Q749" s="26"/>
      <c r="R749" s="26"/>
      <c r="S749" s="26">
        <v>72</v>
      </c>
      <c r="T749" s="26"/>
      <c r="U749" s="26"/>
      <c r="V749" s="26"/>
      <c r="W749" s="26">
        <v>72</v>
      </c>
      <c r="X749" s="26"/>
      <c r="Y749" s="26"/>
      <c r="Z749" s="26">
        <v>12</v>
      </c>
      <c r="AA749" s="26"/>
      <c r="AB749" s="26"/>
      <c r="AC749" s="26"/>
      <c r="AD749" s="26">
        <v>144</v>
      </c>
      <c r="AE749" s="26"/>
      <c r="AF749" s="26"/>
      <c r="AG749" s="26">
        <v>12</v>
      </c>
      <c r="AH749" s="26"/>
      <c r="AI749" s="26">
        <v>72</v>
      </c>
      <c r="AJ749" s="26"/>
      <c r="AK749" s="26"/>
      <c r="AL749" s="26"/>
      <c r="AM749" s="26"/>
      <c r="AN749" s="30">
        <f t="shared" si="71"/>
        <v>540</v>
      </c>
      <c r="AO749" s="31">
        <f t="shared" si="72"/>
        <v>969</v>
      </c>
      <c r="AP749" s="32">
        <f t="shared" si="73"/>
        <v>55000.439999999995</v>
      </c>
    </row>
    <row r="750" spans="1:42" ht="26.25" customHeight="1" x14ac:dyDescent="0.3">
      <c r="A750" s="48" t="s">
        <v>564</v>
      </c>
      <c r="B750" s="9">
        <v>23.1</v>
      </c>
      <c r="C750" s="31">
        <v>972</v>
      </c>
      <c r="D750" s="51" t="s">
        <v>406</v>
      </c>
      <c r="E750" s="24">
        <v>45182</v>
      </c>
      <c r="F750" s="24">
        <v>45182</v>
      </c>
      <c r="G750" s="3"/>
      <c r="H750" s="4">
        <v>1987</v>
      </c>
      <c r="I750" s="26"/>
      <c r="J750" s="26"/>
      <c r="K750" s="26"/>
      <c r="L750" s="26"/>
      <c r="M750" s="26"/>
      <c r="N750" s="26"/>
      <c r="O750" s="26"/>
      <c r="P750" s="26">
        <v>72</v>
      </c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>
        <v>72</v>
      </c>
      <c r="AB750" s="26"/>
      <c r="AC750" s="26"/>
      <c r="AD750" s="26">
        <v>72</v>
      </c>
      <c r="AE750" s="26"/>
      <c r="AF750" s="26"/>
      <c r="AG750" s="26">
        <v>12</v>
      </c>
      <c r="AH750" s="26"/>
      <c r="AI750" s="26">
        <v>72</v>
      </c>
      <c r="AJ750" s="26"/>
      <c r="AK750" s="26"/>
      <c r="AL750" s="26"/>
      <c r="AM750" s="26"/>
      <c r="AN750" s="30">
        <f t="shared" si="71"/>
        <v>300</v>
      </c>
      <c r="AO750" s="31">
        <f t="shared" si="72"/>
        <v>672</v>
      </c>
      <c r="AP750" s="32">
        <f t="shared" si="73"/>
        <v>15523.2</v>
      </c>
    </row>
    <row r="751" spans="1:42" ht="26.25" customHeight="1" x14ac:dyDescent="0.3">
      <c r="A751" s="48" t="s">
        <v>467</v>
      </c>
      <c r="B751" s="9">
        <v>18</v>
      </c>
      <c r="C751" s="31">
        <v>719</v>
      </c>
      <c r="D751" s="51" t="s">
        <v>405</v>
      </c>
      <c r="E751" s="24">
        <v>44887</v>
      </c>
      <c r="F751" s="24">
        <v>44887</v>
      </c>
      <c r="G751" s="3"/>
      <c r="H751" s="4">
        <v>1801</v>
      </c>
      <c r="I751" s="26"/>
      <c r="J751" s="26"/>
      <c r="K751" s="26"/>
      <c r="L751" s="26">
        <v>50</v>
      </c>
      <c r="M751" s="26"/>
      <c r="N751" s="26"/>
      <c r="O751" s="26">
        <v>30</v>
      </c>
      <c r="P751" s="26"/>
      <c r="Q751" s="26"/>
      <c r="R751" s="26"/>
      <c r="S751" s="26"/>
      <c r="T751" s="26"/>
      <c r="U751" s="26"/>
      <c r="V751" s="26">
        <v>40</v>
      </c>
      <c r="W751" s="26"/>
      <c r="X751" s="26"/>
      <c r="Y751" s="26"/>
      <c r="Z751" s="26">
        <v>30</v>
      </c>
      <c r="AA751" s="26"/>
      <c r="AB751" s="26"/>
      <c r="AC751" s="26"/>
      <c r="AD751" s="26"/>
      <c r="AE751" s="26"/>
      <c r="AF751" s="26"/>
      <c r="AG751" s="26">
        <v>50</v>
      </c>
      <c r="AH751" s="26"/>
      <c r="AI751" s="26"/>
      <c r="AJ751" s="26"/>
      <c r="AK751" s="26"/>
      <c r="AL751" s="26"/>
      <c r="AM751" s="26"/>
      <c r="AN751" s="30">
        <f t="shared" ref="AN751" si="74">I751+J751+K751+L751+M751+N751+O751+P751+Q751+R751+S751+T751+U751+V751+W751+X751+Y751+Z751+AA751+AB751+AC751+AD751+AE751+AF751+AG751+AH751+AI751+AJ751+AK751+AL751+AM751</f>
        <v>200</v>
      </c>
      <c r="AO751" s="31">
        <v>719</v>
      </c>
      <c r="AP751" s="32">
        <f t="shared" si="70"/>
        <v>12942</v>
      </c>
    </row>
    <row r="752" spans="1:42" ht="26.25" customHeight="1" x14ac:dyDescent="0.3">
      <c r="A752" s="48" t="s">
        <v>177</v>
      </c>
      <c r="B752" s="9">
        <v>4.8</v>
      </c>
      <c r="C752" s="31">
        <v>460</v>
      </c>
      <c r="D752" s="51" t="s">
        <v>406</v>
      </c>
      <c r="E752" s="24">
        <v>45185</v>
      </c>
      <c r="F752" s="24">
        <v>45185</v>
      </c>
      <c r="G752" s="3"/>
      <c r="H752" s="4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30">
        <f t="shared" ref="AN752:AN756" si="75">I752+J752+K752+L752+M752+N752+O752+P752+Q752+R752+S752+T752+U752+V752+W752+X752+Y752+Z752+AA752+AB752+AC752+AD752+AE752+AF752+AG752+AH752+AI752+AJ752+AK752+AL752+AM752</f>
        <v>0</v>
      </c>
      <c r="AO752" s="31">
        <f t="shared" ref="AO752:AO756" si="76">C752+G752-AN752</f>
        <v>460</v>
      </c>
      <c r="AP752" s="32">
        <f t="shared" ref="AP752:AP756" si="77">B752*AO752</f>
        <v>2208</v>
      </c>
    </row>
    <row r="753" spans="1:42" ht="26.25" customHeight="1" x14ac:dyDescent="0.3">
      <c r="A753" s="48" t="s">
        <v>362</v>
      </c>
      <c r="B753" s="9">
        <v>466.8</v>
      </c>
      <c r="C753" s="31">
        <v>696</v>
      </c>
      <c r="D753" s="51" t="s">
        <v>656</v>
      </c>
      <c r="E753" s="24">
        <v>45364</v>
      </c>
      <c r="F753" s="24">
        <v>45364</v>
      </c>
      <c r="G753" s="3">
        <v>20</v>
      </c>
      <c r="H753" s="4">
        <v>9104</v>
      </c>
      <c r="I753" s="26"/>
      <c r="J753" s="26"/>
      <c r="K753" s="26"/>
      <c r="L753" s="26"/>
      <c r="M753" s="26"/>
      <c r="N753" s="26"/>
      <c r="O753" s="26"/>
      <c r="P753" s="26">
        <v>30</v>
      </c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>
        <v>10</v>
      </c>
      <c r="AI753" s="26"/>
      <c r="AJ753" s="26"/>
      <c r="AK753" s="26"/>
      <c r="AL753" s="26"/>
      <c r="AM753" s="26"/>
      <c r="AN753" s="30">
        <f t="shared" si="75"/>
        <v>40</v>
      </c>
      <c r="AO753" s="31">
        <f t="shared" si="76"/>
        <v>676</v>
      </c>
      <c r="AP753" s="32">
        <f t="shared" si="77"/>
        <v>315556.8</v>
      </c>
    </row>
    <row r="754" spans="1:42" ht="26.25" customHeight="1" x14ac:dyDescent="0.3">
      <c r="A754" s="48" t="s">
        <v>363</v>
      </c>
      <c r="B754" s="9">
        <v>516</v>
      </c>
      <c r="C754" s="31">
        <v>58</v>
      </c>
      <c r="D754" s="51" t="s">
        <v>406</v>
      </c>
      <c r="E754" s="24">
        <v>45335</v>
      </c>
      <c r="F754" s="24">
        <v>45335</v>
      </c>
      <c r="G754" s="3"/>
      <c r="H754" s="4">
        <v>1547</v>
      </c>
      <c r="I754" s="26"/>
      <c r="J754" s="26"/>
      <c r="K754" s="26"/>
      <c r="L754" s="26"/>
      <c r="M754" s="26"/>
      <c r="N754" s="26"/>
      <c r="O754" s="26"/>
      <c r="P754" s="26">
        <v>4</v>
      </c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>
        <v>1</v>
      </c>
      <c r="AB754" s="26"/>
      <c r="AC754" s="26">
        <v>3</v>
      </c>
      <c r="AD754" s="26">
        <v>2</v>
      </c>
      <c r="AE754" s="26"/>
      <c r="AF754" s="26"/>
      <c r="AG754" s="26">
        <v>2</v>
      </c>
      <c r="AH754" s="26"/>
      <c r="AI754" s="26">
        <v>3</v>
      </c>
      <c r="AJ754" s="26"/>
      <c r="AK754" s="26"/>
      <c r="AL754" s="26"/>
      <c r="AM754" s="26"/>
      <c r="AN754" s="30">
        <f t="shared" si="75"/>
        <v>15</v>
      </c>
      <c r="AO754" s="31">
        <f t="shared" si="76"/>
        <v>43</v>
      </c>
      <c r="AP754" s="32">
        <f t="shared" si="77"/>
        <v>22188</v>
      </c>
    </row>
    <row r="755" spans="1:42" ht="26.25" customHeight="1" x14ac:dyDescent="0.3">
      <c r="A755" s="48" t="s">
        <v>738</v>
      </c>
      <c r="B755" s="9">
        <v>5.77</v>
      </c>
      <c r="C755" s="31">
        <v>38575</v>
      </c>
      <c r="D755" s="51" t="s">
        <v>737</v>
      </c>
      <c r="E755" s="24">
        <v>45364</v>
      </c>
      <c r="F755" s="24">
        <v>45364</v>
      </c>
      <c r="G755" s="3">
        <v>3900</v>
      </c>
      <c r="H755" s="4">
        <v>2179</v>
      </c>
      <c r="I755" s="26">
        <v>300</v>
      </c>
      <c r="J755" s="26"/>
      <c r="K755" s="26"/>
      <c r="L755" s="26">
        <v>100</v>
      </c>
      <c r="M755" s="26">
        <v>300</v>
      </c>
      <c r="N755" s="26"/>
      <c r="O755" s="26">
        <v>100</v>
      </c>
      <c r="P755" s="26">
        <v>500</v>
      </c>
      <c r="Q755" s="26"/>
      <c r="R755" s="26"/>
      <c r="S755" s="26">
        <v>200</v>
      </c>
      <c r="T755" s="26">
        <v>200</v>
      </c>
      <c r="U755" s="26"/>
      <c r="V755" s="26">
        <v>100</v>
      </c>
      <c r="W755" s="26">
        <v>300</v>
      </c>
      <c r="X755" s="26"/>
      <c r="Y755" s="26"/>
      <c r="Z755" s="26"/>
      <c r="AA755" s="26">
        <v>300</v>
      </c>
      <c r="AB755" s="26"/>
      <c r="AC755" s="26"/>
      <c r="AD755" s="26">
        <v>300</v>
      </c>
      <c r="AE755" s="26"/>
      <c r="AF755" s="26"/>
      <c r="AG755" s="26">
        <v>100</v>
      </c>
      <c r="AH755" s="26">
        <v>200</v>
      </c>
      <c r="AI755" s="26">
        <v>100</v>
      </c>
      <c r="AJ755" s="26"/>
      <c r="AK755" s="26"/>
      <c r="AL755" s="26"/>
      <c r="AM755" s="26"/>
      <c r="AN755" s="30">
        <f t="shared" si="75"/>
        <v>3100</v>
      </c>
      <c r="AO755" s="31">
        <f t="shared" si="76"/>
        <v>39375</v>
      </c>
      <c r="AP755" s="32">
        <f t="shared" si="77"/>
        <v>227193.74999999997</v>
      </c>
    </row>
    <row r="756" spans="1:42" ht="26.25" customHeight="1" x14ac:dyDescent="0.3">
      <c r="A756" s="48" t="s">
        <v>411</v>
      </c>
      <c r="B756" s="9">
        <v>42</v>
      </c>
      <c r="C756" s="31">
        <v>11141</v>
      </c>
      <c r="D756" s="51" t="s">
        <v>406</v>
      </c>
      <c r="E756" s="24">
        <v>45309</v>
      </c>
      <c r="F756" s="24">
        <v>45309</v>
      </c>
      <c r="G756" s="3"/>
      <c r="H756" s="4">
        <v>9354</v>
      </c>
      <c r="I756" s="26">
        <v>84</v>
      </c>
      <c r="J756" s="26"/>
      <c r="K756" s="26"/>
      <c r="L756" s="26"/>
      <c r="M756" s="26"/>
      <c r="N756" s="26"/>
      <c r="O756" s="26"/>
      <c r="P756" s="26">
        <v>96</v>
      </c>
      <c r="Q756" s="26"/>
      <c r="R756" s="26"/>
      <c r="S756" s="26">
        <v>240</v>
      </c>
      <c r="T756" s="26"/>
      <c r="U756" s="26"/>
      <c r="V756" s="26"/>
      <c r="W756" s="26">
        <v>72</v>
      </c>
      <c r="X756" s="26"/>
      <c r="Y756" s="26"/>
      <c r="Z756" s="26"/>
      <c r="AA756" s="26">
        <v>48</v>
      </c>
      <c r="AB756" s="26"/>
      <c r="AC756" s="26"/>
      <c r="AD756" s="26">
        <v>30</v>
      </c>
      <c r="AE756" s="26"/>
      <c r="AF756" s="26"/>
      <c r="AG756" s="26">
        <v>240</v>
      </c>
      <c r="AH756" s="26">
        <v>58</v>
      </c>
      <c r="AI756" s="26">
        <v>60</v>
      </c>
      <c r="AJ756" s="26"/>
      <c r="AK756" s="26"/>
      <c r="AL756" s="26"/>
      <c r="AM756" s="26"/>
      <c r="AN756" s="30">
        <f t="shared" si="75"/>
        <v>928</v>
      </c>
      <c r="AO756" s="31">
        <f t="shared" si="76"/>
        <v>10213</v>
      </c>
      <c r="AP756" s="32">
        <f t="shared" si="77"/>
        <v>428946</v>
      </c>
    </row>
    <row r="757" spans="1:42" ht="26.25" customHeight="1" thickBot="1" x14ac:dyDescent="0.35">
      <c r="A757" s="8"/>
      <c r="B757" s="10"/>
      <c r="C757" s="4"/>
      <c r="D757" s="55"/>
      <c r="E757" s="12"/>
      <c r="F757" s="12"/>
      <c r="G757" s="13"/>
      <c r="H757" s="3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15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14"/>
      <c r="AO757" s="46" t="s">
        <v>519</v>
      </c>
      <c r="AP757" s="47" t="e">
        <f>SUM(AP100:AP756)</f>
        <v>#VALUE!</v>
      </c>
    </row>
    <row r="758" spans="1:42" ht="26.25" customHeight="1" thickBot="1" x14ac:dyDescent="0.5">
      <c r="A758" s="63"/>
      <c r="B758" s="66"/>
      <c r="C758" s="67"/>
      <c r="D758" s="68"/>
      <c r="E758" s="69"/>
      <c r="F758" s="69"/>
      <c r="G758" s="70"/>
      <c r="H758" s="67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2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  <c r="AJ758" s="71"/>
      <c r="AK758" s="71"/>
      <c r="AL758" s="71"/>
      <c r="AM758" s="71"/>
      <c r="AN758" s="73"/>
      <c r="AO758" s="74"/>
      <c r="AP758" s="75"/>
    </row>
    <row r="759" spans="1:42" ht="26.25" customHeight="1" thickBot="1" x14ac:dyDescent="0.5">
      <c r="A759" s="88" t="s">
        <v>905</v>
      </c>
      <c r="B759" s="76"/>
      <c r="C759" s="77"/>
      <c r="D759" s="78"/>
      <c r="E759" s="79"/>
      <c r="F759" s="79"/>
      <c r="G759" s="80"/>
      <c r="H759" s="77"/>
      <c r="I759" s="77"/>
      <c r="AO759" s="82"/>
      <c r="AP759" s="77"/>
    </row>
    <row r="760" spans="1:42" ht="26.25" customHeight="1" x14ac:dyDescent="0.45">
      <c r="A760" s="64"/>
    </row>
    <row r="761" spans="1:42" ht="26.25" customHeight="1" x14ac:dyDescent="0.45"/>
    <row r="762" spans="1:42" ht="26.25" customHeight="1" x14ac:dyDescent="0.45"/>
    <row r="763" spans="1:42" ht="26.25" customHeight="1" x14ac:dyDescent="0.45"/>
    <row r="764" spans="1:42" ht="19.5" customHeight="1" x14ac:dyDescent="0.45"/>
    <row r="779" spans="1:42" s="6" customFormat="1" x14ac:dyDescent="0.45">
      <c r="A779" s="65"/>
      <c r="B779" s="83"/>
      <c r="C779" s="83"/>
      <c r="D779" s="84"/>
      <c r="E779" s="85"/>
      <c r="F779" s="85"/>
      <c r="G779" s="86"/>
      <c r="H779" s="80"/>
      <c r="I779" s="80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81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87"/>
      <c r="AP779" s="81"/>
    </row>
    <row r="780" spans="1:42" s="6" customFormat="1" x14ac:dyDescent="0.45">
      <c r="A780" s="65"/>
      <c r="B780" s="83"/>
      <c r="C780" s="83"/>
      <c r="D780" s="84"/>
      <c r="E780" s="85"/>
      <c r="F780" s="85"/>
      <c r="G780" s="86"/>
      <c r="H780" s="80"/>
      <c r="I780" s="80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81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87"/>
      <c r="AP780" s="81"/>
    </row>
    <row r="781" spans="1:42" s="6" customFormat="1" x14ac:dyDescent="0.45">
      <c r="A781" s="65"/>
      <c r="B781" s="83"/>
      <c r="C781" s="83"/>
      <c r="D781" s="84"/>
      <c r="E781" s="85"/>
      <c r="F781" s="85"/>
      <c r="G781" s="86"/>
      <c r="H781" s="80"/>
      <c r="I781" s="80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81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87"/>
      <c r="AP781" s="81"/>
    </row>
    <row r="782" spans="1:42" s="6" customFormat="1" x14ac:dyDescent="0.45">
      <c r="A782" s="65"/>
      <c r="B782" s="83"/>
      <c r="C782" s="83"/>
      <c r="D782" s="84"/>
      <c r="E782" s="85"/>
      <c r="F782" s="85"/>
      <c r="G782" s="86"/>
      <c r="H782" s="80"/>
      <c r="I782" s="80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81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87"/>
      <c r="AP782" s="81"/>
    </row>
    <row r="783" spans="1:42" s="6" customFormat="1" x14ac:dyDescent="0.45">
      <c r="A783" s="65"/>
      <c r="B783" s="83"/>
      <c r="C783" s="83"/>
      <c r="D783" s="84"/>
      <c r="E783" s="85"/>
      <c r="F783" s="85"/>
      <c r="G783" s="86"/>
      <c r="H783" s="80"/>
      <c r="I783" s="80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81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87"/>
      <c r="AP783" s="81"/>
    </row>
    <row r="784" spans="1:42" s="6" customFormat="1" x14ac:dyDescent="0.45">
      <c r="A784" s="65"/>
      <c r="B784" s="83"/>
      <c r="C784" s="83"/>
      <c r="D784" s="84"/>
      <c r="E784" s="85"/>
      <c r="F784" s="85"/>
      <c r="G784" s="86"/>
      <c r="H784" s="80"/>
      <c r="I784" s="80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81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87"/>
      <c r="AP784" s="81"/>
    </row>
    <row r="785" spans="1:42" s="6" customFormat="1" x14ac:dyDescent="0.45">
      <c r="A785" s="65"/>
      <c r="B785" s="83"/>
      <c r="C785" s="83"/>
      <c r="D785" s="84"/>
      <c r="E785" s="85"/>
      <c r="F785" s="85"/>
      <c r="G785" s="86"/>
      <c r="H785" s="80"/>
      <c r="I785" s="80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81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87"/>
      <c r="AP785" s="81"/>
    </row>
    <row r="786" spans="1:42" s="6" customFormat="1" x14ac:dyDescent="0.45">
      <c r="A786" s="65"/>
      <c r="B786" s="83"/>
      <c r="C786" s="83"/>
      <c r="D786" s="84"/>
      <c r="E786" s="85"/>
      <c r="F786" s="85"/>
      <c r="G786" s="86"/>
      <c r="H786" s="80"/>
      <c r="I786" s="80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81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87"/>
      <c r="AP786" s="81"/>
    </row>
    <row r="787" spans="1:42" s="6" customFormat="1" x14ac:dyDescent="0.45">
      <c r="A787" s="65"/>
      <c r="B787" s="83"/>
      <c r="C787" s="83"/>
      <c r="D787" s="84"/>
      <c r="E787" s="85"/>
      <c r="F787" s="85"/>
      <c r="G787" s="86"/>
      <c r="H787" s="80"/>
      <c r="I787" s="80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81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87"/>
      <c r="AP787" s="81"/>
    </row>
    <row r="788" spans="1:42" s="6" customFormat="1" x14ac:dyDescent="0.45">
      <c r="A788" s="65"/>
      <c r="B788" s="83"/>
      <c r="C788" s="83"/>
      <c r="D788" s="84"/>
      <c r="E788" s="85"/>
      <c r="F788" s="85"/>
      <c r="G788" s="86"/>
      <c r="H788" s="80"/>
      <c r="I788" s="80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81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87"/>
      <c r="AP788" s="81"/>
    </row>
    <row r="789" spans="1:42" s="6" customFormat="1" x14ac:dyDescent="0.45">
      <c r="A789" s="65"/>
      <c r="B789" s="83"/>
      <c r="C789" s="83"/>
      <c r="D789" s="84"/>
      <c r="E789" s="85"/>
      <c r="F789" s="85"/>
      <c r="G789" s="86"/>
      <c r="H789" s="80"/>
      <c r="I789" s="80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81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87"/>
      <c r="AP789" s="81"/>
    </row>
    <row r="790" spans="1:42" s="6" customFormat="1" x14ac:dyDescent="0.45">
      <c r="A790" s="65"/>
      <c r="B790" s="83"/>
      <c r="C790" s="83"/>
      <c r="D790" s="84"/>
      <c r="E790" s="85"/>
      <c r="F790" s="85"/>
      <c r="G790" s="86"/>
      <c r="H790" s="80"/>
      <c r="I790" s="80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81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87"/>
      <c r="AP790" s="81"/>
    </row>
    <row r="791" spans="1:42" s="6" customFormat="1" x14ac:dyDescent="0.45">
      <c r="A791" s="65"/>
      <c r="B791" s="83"/>
      <c r="C791" s="83"/>
      <c r="D791" s="84"/>
      <c r="E791" s="85"/>
      <c r="F791" s="85"/>
      <c r="G791" s="86"/>
      <c r="H791" s="80"/>
      <c r="I791" s="80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81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87"/>
      <c r="AP791" s="81"/>
    </row>
    <row r="792" spans="1:42" s="6" customFormat="1" x14ac:dyDescent="0.45">
      <c r="A792" s="65"/>
      <c r="B792" s="83"/>
      <c r="C792" s="83"/>
      <c r="D792" s="84"/>
      <c r="E792" s="85"/>
      <c r="F792" s="85"/>
      <c r="G792" s="86"/>
      <c r="H792" s="80"/>
      <c r="I792" s="80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81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87"/>
      <c r="AP792" s="81"/>
    </row>
    <row r="793" spans="1:42" s="6" customFormat="1" x14ac:dyDescent="0.45">
      <c r="A793" s="65"/>
      <c r="B793" s="83"/>
      <c r="C793" s="83"/>
      <c r="D793" s="84"/>
      <c r="E793" s="85"/>
      <c r="F793" s="85"/>
      <c r="G793" s="86"/>
      <c r="H793" s="80"/>
      <c r="I793" s="80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81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87"/>
      <c r="AP793" s="81"/>
    </row>
    <row r="794" spans="1:42" s="6" customFormat="1" x14ac:dyDescent="0.45">
      <c r="A794" s="65"/>
      <c r="B794" s="83"/>
      <c r="C794" s="83"/>
      <c r="D794" s="84"/>
      <c r="E794" s="85"/>
      <c r="F794" s="85"/>
      <c r="G794" s="86"/>
      <c r="H794" s="80"/>
      <c r="I794" s="80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81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87"/>
      <c r="AP794" s="81"/>
    </row>
    <row r="795" spans="1:42" s="6" customFormat="1" x14ac:dyDescent="0.45">
      <c r="A795" s="65"/>
      <c r="B795" s="83"/>
      <c r="C795" s="83"/>
      <c r="D795" s="84"/>
      <c r="E795" s="85"/>
      <c r="F795" s="85"/>
      <c r="G795" s="86"/>
      <c r="H795" s="80"/>
      <c r="I795" s="80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81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87"/>
      <c r="AP795" s="81"/>
    </row>
    <row r="796" spans="1:42" s="6" customFormat="1" x14ac:dyDescent="0.45">
      <c r="A796" s="65"/>
      <c r="B796" s="83"/>
      <c r="C796" s="83"/>
      <c r="D796" s="84"/>
      <c r="E796" s="85"/>
      <c r="F796" s="85"/>
      <c r="G796" s="86"/>
      <c r="H796" s="80"/>
      <c r="I796" s="80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81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87"/>
      <c r="AP796" s="81"/>
    </row>
    <row r="797" spans="1:42" s="6" customFormat="1" x14ac:dyDescent="0.45">
      <c r="A797" s="65"/>
      <c r="B797" s="83"/>
      <c r="C797" s="83"/>
      <c r="D797" s="84"/>
      <c r="E797" s="85"/>
      <c r="F797" s="85"/>
      <c r="G797" s="86"/>
      <c r="H797" s="80"/>
      <c r="I797" s="80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81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87"/>
      <c r="AP797" s="81"/>
    </row>
    <row r="798" spans="1:42" s="6" customFormat="1" x14ac:dyDescent="0.45">
      <c r="A798" s="65"/>
      <c r="B798" s="83"/>
      <c r="C798" s="83"/>
      <c r="D798" s="84"/>
      <c r="E798" s="85"/>
      <c r="F798" s="85"/>
      <c r="G798" s="86"/>
      <c r="H798" s="80"/>
      <c r="I798" s="80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81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87"/>
      <c r="AP798" s="81"/>
    </row>
    <row r="799" spans="1:42" s="6" customFormat="1" x14ac:dyDescent="0.45">
      <c r="A799" s="65"/>
      <c r="B799" s="83"/>
      <c r="C799" s="83"/>
      <c r="D799" s="84"/>
      <c r="E799" s="85"/>
      <c r="F799" s="85"/>
      <c r="G799" s="86"/>
      <c r="H799" s="80"/>
      <c r="I799" s="80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81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87"/>
      <c r="AP799" s="81"/>
    </row>
    <row r="800" spans="1:42" s="6" customFormat="1" x14ac:dyDescent="0.45">
      <c r="A800" s="65"/>
      <c r="B800" s="83"/>
      <c r="C800" s="83"/>
      <c r="D800" s="84"/>
      <c r="E800" s="85"/>
      <c r="F800" s="85"/>
      <c r="G800" s="86"/>
      <c r="H800" s="80"/>
      <c r="I800" s="80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81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87"/>
      <c r="AP800" s="81"/>
    </row>
    <row r="801" spans="1:42" s="6" customFormat="1" x14ac:dyDescent="0.45">
      <c r="A801" s="65"/>
      <c r="B801" s="83"/>
      <c r="C801" s="83"/>
      <c r="D801" s="84"/>
      <c r="E801" s="85"/>
      <c r="F801" s="85"/>
      <c r="G801" s="86"/>
      <c r="H801" s="80"/>
      <c r="I801" s="80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81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87"/>
      <c r="AP801" s="81"/>
    </row>
    <row r="802" spans="1:42" s="6" customFormat="1" x14ac:dyDescent="0.45">
      <c r="A802" s="65"/>
      <c r="B802" s="83"/>
      <c r="C802" s="83"/>
      <c r="D802" s="84"/>
      <c r="E802" s="85"/>
      <c r="F802" s="85"/>
      <c r="G802" s="86"/>
      <c r="H802" s="80"/>
      <c r="I802" s="80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81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87"/>
      <c r="AP802" s="81"/>
    </row>
    <row r="803" spans="1:42" s="6" customFormat="1" x14ac:dyDescent="0.45">
      <c r="A803" s="65"/>
      <c r="B803" s="83"/>
      <c r="C803" s="83"/>
      <c r="D803" s="84"/>
      <c r="E803" s="85"/>
      <c r="F803" s="85"/>
      <c r="G803" s="86"/>
      <c r="H803" s="80"/>
      <c r="I803" s="80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81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87"/>
      <c r="AP803" s="81"/>
    </row>
    <row r="804" spans="1:42" s="6" customFormat="1" x14ac:dyDescent="0.45">
      <c r="A804" s="65"/>
      <c r="B804" s="83"/>
      <c r="C804" s="83"/>
      <c r="D804" s="84"/>
      <c r="E804" s="85"/>
      <c r="F804" s="85"/>
      <c r="G804" s="86"/>
      <c r="H804" s="80"/>
      <c r="I804" s="80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81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87"/>
      <c r="AP804" s="81"/>
    </row>
    <row r="805" spans="1:42" s="6" customFormat="1" x14ac:dyDescent="0.45">
      <c r="A805" s="65"/>
      <c r="B805" s="83"/>
      <c r="C805" s="83"/>
      <c r="D805" s="84"/>
      <c r="E805" s="85"/>
      <c r="F805" s="85"/>
      <c r="G805" s="86"/>
      <c r="H805" s="80"/>
      <c r="I805" s="80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81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87"/>
      <c r="AP805" s="81"/>
    </row>
    <row r="806" spans="1:42" s="6" customFormat="1" x14ac:dyDescent="0.45">
      <c r="A806" s="65"/>
      <c r="B806" s="83"/>
      <c r="C806" s="83"/>
      <c r="D806" s="84"/>
      <c r="E806" s="85"/>
      <c r="F806" s="85"/>
      <c r="G806" s="86"/>
      <c r="H806" s="80"/>
      <c r="I806" s="80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81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87"/>
      <c r="AP806" s="81"/>
    </row>
    <row r="807" spans="1:42" s="6" customFormat="1" x14ac:dyDescent="0.45">
      <c r="A807" s="65"/>
      <c r="B807" s="83"/>
      <c r="C807" s="83"/>
      <c r="D807" s="84"/>
      <c r="E807" s="85"/>
      <c r="F807" s="85"/>
      <c r="G807" s="86"/>
      <c r="H807" s="80"/>
      <c r="I807" s="80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81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87"/>
      <c r="AP807" s="81"/>
    </row>
    <row r="808" spans="1:42" s="6" customFormat="1" x14ac:dyDescent="0.45">
      <c r="A808" s="65"/>
      <c r="B808" s="83"/>
      <c r="C808" s="83"/>
      <c r="D808" s="84"/>
      <c r="E808" s="85"/>
      <c r="F808" s="85"/>
      <c r="G808" s="86"/>
      <c r="H808" s="80"/>
      <c r="I808" s="80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81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87"/>
      <c r="AP808" s="81"/>
    </row>
    <row r="809" spans="1:42" s="6" customFormat="1" x14ac:dyDescent="0.45">
      <c r="A809" s="65"/>
      <c r="B809" s="83"/>
      <c r="C809" s="83"/>
      <c r="D809" s="84"/>
      <c r="E809" s="85"/>
      <c r="F809" s="85"/>
      <c r="G809" s="86"/>
      <c r="H809" s="80"/>
      <c r="I809" s="80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81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87"/>
      <c r="AP809" s="81"/>
    </row>
    <row r="810" spans="1:42" s="6" customFormat="1" x14ac:dyDescent="0.45">
      <c r="A810" s="65"/>
      <c r="B810" s="83"/>
      <c r="C810" s="83"/>
      <c r="D810" s="84"/>
      <c r="E810" s="85"/>
      <c r="F810" s="85"/>
      <c r="G810" s="86"/>
      <c r="H810" s="80"/>
      <c r="I810" s="80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81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87"/>
      <c r="AP810" s="81"/>
    </row>
    <row r="811" spans="1:42" s="6" customFormat="1" x14ac:dyDescent="0.45">
      <c r="A811" s="65"/>
      <c r="B811" s="83"/>
      <c r="C811" s="83"/>
      <c r="D811" s="84"/>
      <c r="E811" s="85"/>
      <c r="F811" s="85"/>
      <c r="G811" s="86"/>
      <c r="H811" s="80"/>
      <c r="I811" s="80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81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87"/>
      <c r="AP811" s="81"/>
    </row>
    <row r="812" spans="1:42" s="6" customFormat="1" x14ac:dyDescent="0.45">
      <c r="A812" s="65"/>
      <c r="B812" s="83"/>
      <c r="C812" s="83"/>
      <c r="D812" s="84"/>
      <c r="E812" s="85"/>
      <c r="F812" s="85"/>
      <c r="G812" s="86"/>
      <c r="H812" s="80"/>
      <c r="I812" s="80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81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87"/>
      <c r="AP812" s="81"/>
    </row>
    <row r="813" spans="1:42" s="6" customFormat="1" x14ac:dyDescent="0.45">
      <c r="A813" s="65"/>
      <c r="B813" s="83"/>
      <c r="C813" s="83"/>
      <c r="D813" s="84"/>
      <c r="E813" s="85"/>
      <c r="F813" s="85"/>
      <c r="G813" s="86"/>
      <c r="H813" s="80"/>
      <c r="I813" s="80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81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87"/>
      <c r="AP813" s="81"/>
    </row>
    <row r="814" spans="1:42" s="6" customFormat="1" x14ac:dyDescent="0.45">
      <c r="A814" s="65"/>
      <c r="B814" s="83"/>
      <c r="C814" s="83"/>
      <c r="D814" s="84"/>
      <c r="E814" s="85"/>
      <c r="F814" s="85"/>
      <c r="G814" s="86"/>
      <c r="H814" s="80"/>
      <c r="I814" s="80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81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87"/>
      <c r="AP814" s="81"/>
    </row>
    <row r="815" spans="1:42" s="6" customFormat="1" x14ac:dyDescent="0.45">
      <c r="A815" s="65"/>
      <c r="B815" s="83"/>
      <c r="C815" s="83"/>
      <c r="D815" s="84"/>
      <c r="E815" s="85"/>
      <c r="F815" s="85"/>
      <c r="G815" s="86"/>
      <c r="H815" s="80"/>
      <c r="I815" s="80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81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87"/>
      <c r="AP815" s="81"/>
    </row>
    <row r="816" spans="1:42" s="6" customFormat="1" x14ac:dyDescent="0.45">
      <c r="A816" s="65"/>
      <c r="B816" s="83"/>
      <c r="C816" s="83"/>
      <c r="D816" s="84"/>
      <c r="E816" s="85"/>
      <c r="F816" s="85"/>
      <c r="G816" s="86"/>
      <c r="H816" s="80"/>
      <c r="I816" s="80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81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87"/>
      <c r="AP816" s="81"/>
    </row>
    <row r="817" spans="1:42" s="6" customFormat="1" x14ac:dyDescent="0.45">
      <c r="A817" s="65"/>
      <c r="B817" s="83"/>
      <c r="C817" s="83"/>
      <c r="D817" s="84"/>
      <c r="E817" s="85"/>
      <c r="F817" s="85"/>
      <c r="G817" s="86"/>
      <c r="H817" s="80"/>
      <c r="I817" s="80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81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87"/>
      <c r="AP817" s="81"/>
    </row>
    <row r="818" spans="1:42" s="6" customFormat="1" x14ac:dyDescent="0.45">
      <c r="A818" s="65"/>
      <c r="B818" s="83"/>
      <c r="C818" s="83"/>
      <c r="D818" s="84"/>
      <c r="E818" s="85"/>
      <c r="F818" s="85"/>
      <c r="G818" s="86"/>
      <c r="H818" s="80"/>
      <c r="I818" s="80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81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87"/>
      <c r="AP818" s="81"/>
    </row>
    <row r="819" spans="1:42" s="6" customFormat="1" x14ac:dyDescent="0.45">
      <c r="A819" s="65"/>
      <c r="B819" s="83"/>
      <c r="C819" s="83"/>
      <c r="D819" s="84"/>
      <c r="E819" s="85"/>
      <c r="F819" s="85"/>
      <c r="G819" s="86"/>
      <c r="H819" s="80"/>
      <c r="I819" s="80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81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87"/>
      <c r="AP819" s="81"/>
    </row>
    <row r="820" spans="1:42" s="6" customFormat="1" x14ac:dyDescent="0.45">
      <c r="A820" s="65"/>
      <c r="B820" s="83"/>
      <c r="C820" s="83"/>
      <c r="D820" s="84"/>
      <c r="E820" s="85"/>
      <c r="F820" s="85"/>
      <c r="G820" s="86"/>
      <c r="H820" s="80"/>
      <c r="I820" s="80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81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87"/>
      <c r="AP820" s="81"/>
    </row>
    <row r="821" spans="1:42" s="6" customFormat="1" x14ac:dyDescent="0.45">
      <c r="A821" s="65"/>
      <c r="B821" s="83"/>
      <c r="C821" s="83"/>
      <c r="D821" s="84"/>
      <c r="E821" s="85"/>
      <c r="F821" s="85"/>
      <c r="G821" s="86"/>
      <c r="H821" s="80"/>
      <c r="I821" s="80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81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87"/>
      <c r="AP821" s="81"/>
    </row>
    <row r="822" spans="1:42" s="6" customFormat="1" x14ac:dyDescent="0.45">
      <c r="A822" s="65"/>
      <c r="B822" s="83"/>
      <c r="C822" s="83"/>
      <c r="D822" s="84"/>
      <c r="E822" s="85"/>
      <c r="F822" s="85"/>
      <c r="G822" s="86"/>
      <c r="H822" s="80"/>
      <c r="I822" s="80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81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87"/>
      <c r="AP822" s="81"/>
    </row>
    <row r="823" spans="1:42" s="6" customFormat="1" x14ac:dyDescent="0.45">
      <c r="A823" s="65"/>
      <c r="B823" s="83"/>
      <c r="C823" s="83"/>
      <c r="D823" s="84"/>
      <c r="E823" s="85"/>
      <c r="F823" s="85"/>
      <c r="G823" s="86"/>
      <c r="H823" s="80"/>
      <c r="I823" s="80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81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87"/>
      <c r="AP823" s="81"/>
    </row>
    <row r="824" spans="1:42" s="6" customFormat="1" x14ac:dyDescent="0.45">
      <c r="A824" s="65"/>
      <c r="B824" s="83"/>
      <c r="C824" s="83"/>
      <c r="D824" s="84"/>
      <c r="E824" s="85"/>
      <c r="F824" s="85"/>
      <c r="G824" s="86"/>
      <c r="H824" s="80"/>
      <c r="I824" s="80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81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87"/>
      <c r="AP824" s="81"/>
    </row>
    <row r="825" spans="1:42" s="6" customFormat="1" x14ac:dyDescent="0.45">
      <c r="A825" s="65"/>
      <c r="B825" s="83"/>
      <c r="C825" s="83"/>
      <c r="D825" s="84"/>
      <c r="E825" s="85"/>
      <c r="F825" s="85"/>
      <c r="G825" s="86"/>
      <c r="H825" s="80"/>
      <c r="I825" s="80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81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87"/>
      <c r="AP825" s="81"/>
    </row>
    <row r="826" spans="1:42" s="6" customFormat="1" x14ac:dyDescent="0.45">
      <c r="A826" s="65"/>
      <c r="B826" s="83"/>
      <c r="C826" s="83"/>
      <c r="D826" s="84"/>
      <c r="E826" s="85"/>
      <c r="F826" s="85"/>
      <c r="G826" s="86"/>
      <c r="H826" s="80"/>
      <c r="I826" s="80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81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87"/>
      <c r="AP826" s="81"/>
    </row>
    <row r="827" spans="1:42" s="6" customFormat="1" x14ac:dyDescent="0.45">
      <c r="A827" s="65"/>
      <c r="B827" s="83"/>
      <c r="C827" s="83"/>
      <c r="D827" s="84"/>
      <c r="E827" s="85"/>
      <c r="F827" s="85"/>
      <c r="G827" s="86"/>
      <c r="H827" s="80"/>
      <c r="I827" s="80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81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87"/>
      <c r="AP827" s="81"/>
    </row>
    <row r="828" spans="1:42" s="6" customFormat="1" x14ac:dyDescent="0.45">
      <c r="A828" s="65"/>
      <c r="B828" s="83"/>
      <c r="C828" s="83"/>
      <c r="D828" s="84"/>
      <c r="E828" s="85"/>
      <c r="F828" s="85"/>
      <c r="G828" s="86"/>
      <c r="H828" s="80"/>
      <c r="I828" s="80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81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87"/>
      <c r="AP828" s="81"/>
    </row>
    <row r="829" spans="1:42" s="6" customFormat="1" x14ac:dyDescent="0.45">
      <c r="A829" s="65"/>
      <c r="B829" s="83"/>
      <c r="C829" s="83"/>
      <c r="D829" s="84"/>
      <c r="E829" s="85"/>
      <c r="F829" s="85"/>
      <c r="G829" s="86"/>
      <c r="H829" s="80"/>
      <c r="I829" s="80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81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87"/>
      <c r="AP829" s="81"/>
    </row>
    <row r="830" spans="1:42" s="6" customFormat="1" x14ac:dyDescent="0.45">
      <c r="A830" s="65"/>
      <c r="B830" s="83"/>
      <c r="C830" s="83"/>
      <c r="D830" s="84"/>
      <c r="E830" s="85"/>
      <c r="F830" s="85"/>
      <c r="G830" s="86"/>
      <c r="H830" s="80"/>
      <c r="I830" s="80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81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87"/>
      <c r="AP830" s="81"/>
    </row>
    <row r="831" spans="1:42" s="6" customFormat="1" x14ac:dyDescent="0.45">
      <c r="A831" s="65"/>
      <c r="B831" s="83"/>
      <c r="C831" s="83"/>
      <c r="D831" s="84"/>
      <c r="E831" s="85"/>
      <c r="F831" s="85"/>
      <c r="G831" s="86"/>
      <c r="H831" s="80"/>
      <c r="I831" s="80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81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87"/>
      <c r="AP831" s="81"/>
    </row>
    <row r="832" spans="1:42" s="6" customFormat="1" x14ac:dyDescent="0.45">
      <c r="A832" s="65"/>
      <c r="B832" s="83"/>
      <c r="C832" s="83"/>
      <c r="D832" s="84"/>
      <c r="E832" s="85"/>
      <c r="F832" s="85"/>
      <c r="G832" s="86"/>
      <c r="H832" s="80"/>
      <c r="I832" s="80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81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87"/>
      <c r="AP832" s="81"/>
    </row>
    <row r="833" spans="1:42" s="6" customFormat="1" x14ac:dyDescent="0.45">
      <c r="A833" s="65"/>
      <c r="B833" s="83"/>
      <c r="C833" s="83"/>
      <c r="D833" s="84"/>
      <c r="E833" s="85"/>
      <c r="F833" s="85"/>
      <c r="G833" s="86"/>
      <c r="H833" s="80"/>
      <c r="I833" s="80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81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87"/>
      <c r="AP833" s="81"/>
    </row>
    <row r="834" spans="1:42" s="6" customFormat="1" x14ac:dyDescent="0.45">
      <c r="A834" s="65"/>
      <c r="B834" s="83"/>
      <c r="C834" s="83"/>
      <c r="D834" s="84"/>
      <c r="E834" s="85"/>
      <c r="F834" s="85"/>
      <c r="G834" s="86"/>
      <c r="H834" s="80"/>
      <c r="I834" s="80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81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87"/>
      <c r="AP834" s="81"/>
    </row>
    <row r="835" spans="1:42" s="6" customFormat="1" x14ac:dyDescent="0.45">
      <c r="A835" s="65"/>
      <c r="B835" s="83"/>
      <c r="C835" s="83"/>
      <c r="D835" s="84"/>
      <c r="E835" s="85"/>
      <c r="F835" s="85"/>
      <c r="G835" s="86"/>
      <c r="H835" s="80"/>
      <c r="I835" s="80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81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87"/>
      <c r="AP835" s="81"/>
    </row>
    <row r="836" spans="1:42" s="6" customFormat="1" x14ac:dyDescent="0.45">
      <c r="A836" s="65"/>
      <c r="B836" s="83"/>
      <c r="C836" s="83"/>
      <c r="D836" s="84"/>
      <c r="E836" s="85"/>
      <c r="F836" s="85"/>
      <c r="G836" s="86"/>
      <c r="H836" s="80"/>
      <c r="I836" s="80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81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87"/>
      <c r="AP836" s="81"/>
    </row>
    <row r="837" spans="1:42" s="6" customFormat="1" x14ac:dyDescent="0.45">
      <c r="A837" s="65"/>
      <c r="B837" s="83"/>
      <c r="C837" s="83"/>
      <c r="D837" s="84"/>
      <c r="E837" s="85"/>
      <c r="F837" s="85"/>
      <c r="G837" s="86"/>
      <c r="H837" s="80"/>
      <c r="I837" s="80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81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87"/>
      <c r="AP837" s="81"/>
    </row>
    <row r="838" spans="1:42" s="6" customFormat="1" x14ac:dyDescent="0.45">
      <c r="A838" s="65"/>
      <c r="B838" s="83"/>
      <c r="C838" s="83"/>
      <c r="D838" s="84"/>
      <c r="E838" s="85"/>
      <c r="F838" s="85"/>
      <c r="G838" s="86"/>
      <c r="H838" s="80"/>
      <c r="I838" s="80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81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87"/>
      <c r="AP838" s="81"/>
    </row>
    <row r="839" spans="1:42" s="6" customFormat="1" x14ac:dyDescent="0.45">
      <c r="A839" s="65"/>
      <c r="B839" s="83"/>
      <c r="C839" s="83"/>
      <c r="D839" s="84"/>
      <c r="E839" s="85"/>
      <c r="F839" s="85"/>
      <c r="G839" s="86"/>
      <c r="H839" s="80"/>
      <c r="I839" s="80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81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87"/>
      <c r="AP839" s="81"/>
    </row>
    <row r="840" spans="1:42" s="6" customFormat="1" x14ac:dyDescent="0.45">
      <c r="A840" s="65"/>
      <c r="B840" s="83"/>
      <c r="C840" s="83"/>
      <c r="D840" s="84"/>
      <c r="E840" s="85"/>
      <c r="F840" s="85"/>
      <c r="G840" s="86"/>
      <c r="H840" s="80"/>
      <c r="I840" s="80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81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87"/>
      <c r="AP840" s="81"/>
    </row>
    <row r="841" spans="1:42" s="6" customFormat="1" x14ac:dyDescent="0.45">
      <c r="A841" s="65"/>
      <c r="B841" s="83"/>
      <c r="C841" s="83"/>
      <c r="D841" s="84"/>
      <c r="E841" s="85"/>
      <c r="F841" s="85"/>
      <c r="G841" s="86"/>
      <c r="H841" s="80"/>
      <c r="I841" s="80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81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87"/>
      <c r="AP841" s="81"/>
    </row>
    <row r="842" spans="1:42" s="6" customFormat="1" x14ac:dyDescent="0.45">
      <c r="A842" s="65"/>
      <c r="B842" s="83"/>
      <c r="C842" s="83"/>
      <c r="D842" s="84"/>
      <c r="E842" s="85"/>
      <c r="F842" s="85"/>
      <c r="G842" s="86"/>
      <c r="H842" s="80"/>
      <c r="I842" s="80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81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87"/>
      <c r="AP842" s="81"/>
    </row>
    <row r="843" spans="1:42" s="6" customFormat="1" x14ac:dyDescent="0.45">
      <c r="A843" s="65"/>
      <c r="B843" s="83"/>
      <c r="C843" s="83"/>
      <c r="D843" s="84"/>
      <c r="E843" s="85"/>
      <c r="F843" s="85"/>
      <c r="G843" s="86"/>
      <c r="H843" s="80"/>
      <c r="I843" s="80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81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87"/>
      <c r="AP843" s="81"/>
    </row>
    <row r="844" spans="1:42" s="6" customFormat="1" x14ac:dyDescent="0.45">
      <c r="A844" s="65"/>
      <c r="B844" s="83"/>
      <c r="C844" s="83"/>
      <c r="D844" s="84"/>
      <c r="E844" s="85"/>
      <c r="F844" s="85"/>
      <c r="G844" s="86"/>
      <c r="H844" s="80"/>
      <c r="I844" s="80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81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87"/>
      <c r="AP844" s="81"/>
    </row>
    <row r="845" spans="1:42" s="6" customFormat="1" x14ac:dyDescent="0.45">
      <c r="A845" s="65"/>
      <c r="B845" s="83"/>
      <c r="C845" s="83"/>
      <c r="D845" s="84"/>
      <c r="E845" s="85"/>
      <c r="F845" s="85"/>
      <c r="G845" s="86"/>
      <c r="H845" s="80"/>
      <c r="I845" s="80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81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87"/>
      <c r="AP845" s="81"/>
    </row>
    <row r="846" spans="1:42" s="6" customFormat="1" x14ac:dyDescent="0.45">
      <c r="A846" s="65"/>
      <c r="B846" s="83"/>
      <c r="C846" s="83"/>
      <c r="D846" s="84"/>
      <c r="E846" s="85"/>
      <c r="F846" s="85"/>
      <c r="G846" s="86"/>
      <c r="H846" s="80"/>
      <c r="I846" s="80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81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87"/>
      <c r="AP846" s="81"/>
    </row>
    <row r="847" spans="1:42" s="6" customFormat="1" x14ac:dyDescent="0.45">
      <c r="A847" s="65"/>
      <c r="B847" s="83"/>
      <c r="C847" s="83"/>
      <c r="D847" s="84"/>
      <c r="E847" s="85"/>
      <c r="F847" s="85"/>
      <c r="G847" s="86"/>
      <c r="H847" s="80"/>
      <c r="I847" s="80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81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87"/>
      <c r="AP847" s="81"/>
    </row>
    <row r="848" spans="1:42" s="6" customFormat="1" x14ac:dyDescent="0.45">
      <c r="A848" s="65"/>
      <c r="B848" s="83"/>
      <c r="C848" s="83"/>
      <c r="D848" s="84"/>
      <c r="E848" s="85"/>
      <c r="F848" s="85"/>
      <c r="G848" s="86"/>
      <c r="H848" s="80"/>
      <c r="I848" s="80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81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87"/>
      <c r="AP848" s="81"/>
    </row>
    <row r="849" spans="1:42" s="6" customFormat="1" x14ac:dyDescent="0.45">
      <c r="A849" s="65"/>
      <c r="B849" s="83"/>
      <c r="C849" s="83"/>
      <c r="D849" s="84"/>
      <c r="E849" s="85"/>
      <c r="F849" s="85"/>
      <c r="G849" s="86"/>
      <c r="H849" s="80"/>
      <c r="I849" s="80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81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87"/>
      <c r="AP849" s="81"/>
    </row>
    <row r="850" spans="1:42" s="6" customFormat="1" x14ac:dyDescent="0.45">
      <c r="A850" s="65"/>
      <c r="B850" s="83"/>
      <c r="C850" s="83"/>
      <c r="D850" s="84"/>
      <c r="E850" s="85"/>
      <c r="F850" s="85"/>
      <c r="G850" s="86"/>
      <c r="H850" s="80"/>
      <c r="I850" s="80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81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87"/>
      <c r="AP850" s="81"/>
    </row>
    <row r="851" spans="1:42" s="6" customFormat="1" x14ac:dyDescent="0.45">
      <c r="A851" s="65"/>
      <c r="B851" s="83"/>
      <c r="C851" s="83"/>
      <c r="D851" s="84"/>
      <c r="E851" s="85"/>
      <c r="F851" s="85"/>
      <c r="G851" s="86"/>
      <c r="H851" s="80"/>
      <c r="I851" s="80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81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87"/>
      <c r="AP851" s="81"/>
    </row>
    <row r="852" spans="1:42" s="6" customFormat="1" x14ac:dyDescent="0.45">
      <c r="A852" s="65"/>
      <c r="B852" s="83"/>
      <c r="C852" s="83"/>
      <c r="D852" s="84"/>
      <c r="E852" s="85"/>
      <c r="F852" s="85"/>
      <c r="G852" s="86"/>
      <c r="H852" s="80"/>
      <c r="I852" s="80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81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87"/>
      <c r="AP852" s="81"/>
    </row>
    <row r="853" spans="1:42" s="6" customFormat="1" x14ac:dyDescent="0.45">
      <c r="A853" s="65"/>
      <c r="B853" s="83"/>
      <c r="C853" s="83"/>
      <c r="D853" s="84"/>
      <c r="E853" s="85"/>
      <c r="F853" s="85"/>
      <c r="G853" s="86"/>
      <c r="H853" s="80"/>
      <c r="I853" s="80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81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87"/>
      <c r="AP853" s="81"/>
    </row>
    <row r="854" spans="1:42" s="6" customFormat="1" x14ac:dyDescent="0.45">
      <c r="A854" s="65"/>
      <c r="B854" s="83"/>
      <c r="C854" s="83"/>
      <c r="D854" s="84"/>
      <c r="E854" s="85"/>
      <c r="F854" s="85"/>
      <c r="G854" s="86"/>
      <c r="H854" s="80"/>
      <c r="I854" s="80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81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87"/>
      <c r="AP854" s="81"/>
    </row>
    <row r="855" spans="1:42" s="6" customFormat="1" x14ac:dyDescent="0.45">
      <c r="A855" s="65"/>
      <c r="B855" s="83"/>
      <c r="C855" s="83"/>
      <c r="D855" s="84"/>
      <c r="E855" s="85"/>
      <c r="F855" s="85"/>
      <c r="G855" s="86"/>
      <c r="H855" s="80"/>
      <c r="I855" s="80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81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87"/>
      <c r="AP855" s="81"/>
    </row>
    <row r="856" spans="1:42" s="6" customFormat="1" x14ac:dyDescent="0.45">
      <c r="A856" s="65"/>
      <c r="B856" s="83"/>
      <c r="C856" s="83"/>
      <c r="D856" s="84"/>
      <c r="E856" s="85"/>
      <c r="F856" s="85"/>
      <c r="G856" s="86"/>
      <c r="H856" s="80"/>
      <c r="I856" s="80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81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87"/>
      <c r="AP856" s="81"/>
    </row>
    <row r="857" spans="1:42" s="6" customFormat="1" x14ac:dyDescent="0.45">
      <c r="A857" s="65"/>
      <c r="B857" s="83"/>
      <c r="C857" s="83"/>
      <c r="D857" s="84"/>
      <c r="E857" s="85"/>
      <c r="F857" s="85"/>
      <c r="G857" s="86"/>
      <c r="H857" s="80"/>
      <c r="I857" s="80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81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87"/>
      <c r="AP857" s="81"/>
    </row>
    <row r="858" spans="1:42" s="6" customFormat="1" x14ac:dyDescent="0.45">
      <c r="A858" s="65"/>
      <c r="B858" s="83"/>
      <c r="C858" s="83"/>
      <c r="D858" s="84"/>
      <c r="E858" s="85"/>
      <c r="F858" s="85"/>
      <c r="G858" s="86"/>
      <c r="H858" s="80"/>
      <c r="I858" s="80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81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87"/>
      <c r="AP858" s="81"/>
    </row>
    <row r="859" spans="1:42" s="6" customFormat="1" x14ac:dyDescent="0.45">
      <c r="A859" s="65"/>
      <c r="B859" s="83"/>
      <c r="C859" s="83"/>
      <c r="D859" s="84"/>
      <c r="E859" s="85"/>
      <c r="F859" s="85"/>
      <c r="G859" s="86"/>
      <c r="H859" s="80"/>
      <c r="I859" s="80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81"/>
      <c r="Z859" s="77"/>
      <c r="AA859" s="77"/>
      <c r="AB859" s="77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87"/>
      <c r="AP859" s="81"/>
    </row>
    <row r="860" spans="1:42" s="6" customFormat="1" x14ac:dyDescent="0.45">
      <c r="A860" s="65"/>
      <c r="B860" s="83"/>
      <c r="C860" s="83"/>
      <c r="D860" s="84"/>
      <c r="E860" s="85"/>
      <c r="F860" s="85"/>
      <c r="G860" s="86"/>
      <c r="H860" s="80"/>
      <c r="I860" s="80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81"/>
      <c r="Z860" s="77"/>
      <c r="AA860" s="77"/>
      <c r="AB860" s="77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87"/>
      <c r="AP860" s="81"/>
    </row>
    <row r="861" spans="1:42" s="6" customFormat="1" x14ac:dyDescent="0.45">
      <c r="A861" s="65"/>
      <c r="B861" s="83"/>
      <c r="C861" s="83"/>
      <c r="D861" s="84"/>
      <c r="E861" s="85"/>
      <c r="F861" s="85"/>
      <c r="G861" s="86"/>
      <c r="H861" s="80"/>
      <c r="I861" s="80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81"/>
      <c r="Z861" s="77"/>
      <c r="AA861" s="77"/>
      <c r="AB861" s="77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87"/>
      <c r="AP861" s="81"/>
    </row>
    <row r="862" spans="1:42" s="6" customFormat="1" x14ac:dyDescent="0.45">
      <c r="A862" s="65"/>
      <c r="B862" s="83"/>
      <c r="C862" s="83"/>
      <c r="D862" s="84"/>
      <c r="E862" s="85"/>
      <c r="F862" s="85"/>
      <c r="G862" s="86"/>
      <c r="H862" s="80"/>
      <c r="I862" s="80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81"/>
      <c r="Z862" s="77"/>
      <c r="AA862" s="77"/>
      <c r="AB862" s="77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87"/>
      <c r="AP862" s="81"/>
    </row>
    <row r="863" spans="1:42" s="6" customFormat="1" x14ac:dyDescent="0.45">
      <c r="A863" s="65"/>
      <c r="B863" s="83"/>
      <c r="C863" s="83"/>
      <c r="D863" s="84"/>
      <c r="E863" s="85"/>
      <c r="F863" s="85"/>
      <c r="G863" s="86"/>
      <c r="H863" s="80"/>
      <c r="I863" s="80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81"/>
      <c r="Z863" s="77"/>
      <c r="AA863" s="77"/>
      <c r="AB863" s="77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87"/>
      <c r="AP863" s="81"/>
    </row>
    <row r="864" spans="1:42" s="6" customFormat="1" x14ac:dyDescent="0.45">
      <c r="A864" s="65"/>
      <c r="B864" s="83"/>
      <c r="C864" s="83"/>
      <c r="D864" s="84"/>
      <c r="E864" s="85"/>
      <c r="F864" s="85"/>
      <c r="G864" s="86"/>
      <c r="H864" s="80"/>
      <c r="I864" s="80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81"/>
      <c r="Z864" s="77"/>
      <c r="AA864" s="77"/>
      <c r="AB864" s="77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87"/>
      <c r="AP864" s="81"/>
    </row>
    <row r="865" spans="1:42" s="6" customFormat="1" x14ac:dyDescent="0.45">
      <c r="A865" s="65"/>
      <c r="B865" s="83"/>
      <c r="C865" s="83"/>
      <c r="D865" s="84"/>
      <c r="E865" s="85"/>
      <c r="F865" s="85"/>
      <c r="G865" s="86"/>
      <c r="H865" s="80"/>
      <c r="I865" s="80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81"/>
      <c r="Z865" s="77"/>
      <c r="AA865" s="77"/>
      <c r="AB865" s="77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87"/>
      <c r="AP865" s="81"/>
    </row>
    <row r="866" spans="1:42" s="6" customFormat="1" x14ac:dyDescent="0.45">
      <c r="A866" s="65"/>
      <c r="B866" s="83"/>
      <c r="C866" s="83"/>
      <c r="D866" s="84"/>
      <c r="E866" s="85"/>
      <c r="F866" s="85"/>
      <c r="G866" s="86"/>
      <c r="H866" s="80"/>
      <c r="I866" s="80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81"/>
      <c r="Z866" s="77"/>
      <c r="AA866" s="77"/>
      <c r="AB866" s="77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87"/>
      <c r="AP866" s="81"/>
    </row>
    <row r="867" spans="1:42" s="6" customFormat="1" x14ac:dyDescent="0.45">
      <c r="A867" s="65"/>
      <c r="B867" s="83"/>
      <c r="C867" s="83"/>
      <c r="D867" s="84"/>
      <c r="E867" s="85"/>
      <c r="F867" s="85"/>
      <c r="G867" s="86"/>
      <c r="H867" s="80"/>
      <c r="I867" s="80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81"/>
      <c r="Z867" s="77"/>
      <c r="AA867" s="77"/>
      <c r="AB867" s="77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87"/>
      <c r="AP867" s="81"/>
    </row>
    <row r="868" spans="1:42" s="6" customFormat="1" x14ac:dyDescent="0.45">
      <c r="A868" s="65"/>
      <c r="B868" s="83"/>
      <c r="C868" s="83"/>
      <c r="D868" s="84"/>
      <c r="E868" s="85"/>
      <c r="F868" s="85"/>
      <c r="G868" s="86"/>
      <c r="H868" s="80"/>
      <c r="I868" s="80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81"/>
      <c r="Z868" s="77"/>
      <c r="AA868" s="77"/>
      <c r="AB868" s="77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87"/>
      <c r="AP868" s="81"/>
    </row>
    <row r="869" spans="1:42" s="6" customFormat="1" x14ac:dyDescent="0.45">
      <c r="A869" s="65"/>
      <c r="B869" s="83"/>
      <c r="C869" s="83"/>
      <c r="D869" s="84"/>
      <c r="E869" s="85"/>
      <c r="F869" s="85"/>
      <c r="G869" s="86"/>
      <c r="H869" s="80"/>
      <c r="I869" s="80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81"/>
      <c r="Z869" s="77"/>
      <c r="AA869" s="77"/>
      <c r="AB869" s="77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87"/>
      <c r="AP869" s="81"/>
    </row>
    <row r="870" spans="1:42" s="6" customFormat="1" x14ac:dyDescent="0.45">
      <c r="A870" s="65"/>
      <c r="B870" s="83"/>
      <c r="C870" s="83"/>
      <c r="D870" s="84"/>
      <c r="E870" s="85"/>
      <c r="F870" s="85"/>
      <c r="G870" s="86"/>
      <c r="H870" s="80"/>
      <c r="I870" s="80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81"/>
      <c r="Z870" s="77"/>
      <c r="AA870" s="77"/>
      <c r="AB870" s="77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87"/>
      <c r="AP870" s="81"/>
    </row>
    <row r="871" spans="1:42" s="6" customFormat="1" x14ac:dyDescent="0.45">
      <c r="A871" s="65"/>
      <c r="B871" s="83"/>
      <c r="C871" s="83"/>
      <c r="D871" s="84"/>
      <c r="E871" s="85"/>
      <c r="F871" s="85"/>
      <c r="G871" s="86"/>
      <c r="H871" s="80"/>
      <c r="I871" s="80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81"/>
      <c r="Z871" s="77"/>
      <c r="AA871" s="77"/>
      <c r="AB871" s="77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87"/>
      <c r="AP871" s="81"/>
    </row>
    <row r="872" spans="1:42" s="6" customFormat="1" x14ac:dyDescent="0.45">
      <c r="A872" s="65"/>
      <c r="B872" s="83"/>
      <c r="C872" s="83"/>
      <c r="D872" s="84"/>
      <c r="E872" s="85"/>
      <c r="F872" s="85"/>
      <c r="G872" s="86"/>
      <c r="H872" s="80"/>
      <c r="I872" s="80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81"/>
      <c r="Z872" s="77"/>
      <c r="AA872" s="77"/>
      <c r="AB872" s="77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7"/>
      <c r="AP872" s="81"/>
    </row>
    <row r="873" spans="1:42" s="6" customFormat="1" x14ac:dyDescent="0.45">
      <c r="A873" s="65"/>
      <c r="B873" s="83"/>
      <c r="C873" s="83"/>
      <c r="D873" s="84"/>
      <c r="E873" s="85"/>
      <c r="F873" s="85"/>
      <c r="G873" s="86"/>
      <c r="H873" s="80"/>
      <c r="I873" s="80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81"/>
      <c r="Z873" s="77"/>
      <c r="AA873" s="77"/>
      <c r="AB873" s="77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87"/>
      <c r="AP873" s="81"/>
    </row>
    <row r="874" spans="1:42" s="6" customFormat="1" x14ac:dyDescent="0.45">
      <c r="A874" s="65"/>
      <c r="B874" s="83"/>
      <c r="C874" s="83"/>
      <c r="D874" s="84"/>
      <c r="E874" s="85"/>
      <c r="F874" s="85"/>
      <c r="G874" s="86"/>
      <c r="H874" s="80"/>
      <c r="I874" s="80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81"/>
      <c r="Z874" s="77"/>
      <c r="AA874" s="77"/>
      <c r="AB874" s="77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87"/>
      <c r="AP874" s="81"/>
    </row>
    <row r="875" spans="1:42" s="6" customFormat="1" x14ac:dyDescent="0.45">
      <c r="A875" s="65"/>
      <c r="B875" s="83"/>
      <c r="C875" s="83"/>
      <c r="D875" s="84"/>
      <c r="E875" s="85"/>
      <c r="F875" s="85"/>
      <c r="G875" s="86"/>
      <c r="H875" s="80"/>
      <c r="I875" s="80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81"/>
      <c r="Z875" s="77"/>
      <c r="AA875" s="77"/>
      <c r="AB875" s="77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87"/>
      <c r="AP875" s="81"/>
    </row>
    <row r="876" spans="1:42" s="6" customFormat="1" x14ac:dyDescent="0.45">
      <c r="A876" s="65"/>
      <c r="B876" s="83"/>
      <c r="C876" s="83"/>
      <c r="D876" s="84"/>
      <c r="E876" s="85"/>
      <c r="F876" s="85"/>
      <c r="G876" s="86"/>
      <c r="H876" s="80"/>
      <c r="I876" s="80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81"/>
      <c r="Z876" s="77"/>
      <c r="AA876" s="77"/>
      <c r="AB876" s="77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87"/>
      <c r="AP876" s="81"/>
    </row>
    <row r="877" spans="1:42" s="6" customFormat="1" x14ac:dyDescent="0.45">
      <c r="A877" s="65"/>
      <c r="B877" s="83"/>
      <c r="C877" s="83"/>
      <c r="D877" s="84"/>
      <c r="E877" s="85"/>
      <c r="F877" s="85"/>
      <c r="G877" s="86"/>
      <c r="H877" s="80"/>
      <c r="I877" s="80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81"/>
      <c r="Z877" s="77"/>
      <c r="AA877" s="77"/>
      <c r="AB877" s="77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87"/>
      <c r="AP877" s="81"/>
    </row>
    <row r="878" spans="1:42" s="6" customFormat="1" x14ac:dyDescent="0.45">
      <c r="A878" s="65"/>
      <c r="B878" s="83"/>
      <c r="C878" s="83"/>
      <c r="D878" s="84"/>
      <c r="E878" s="85"/>
      <c r="F878" s="85"/>
      <c r="G878" s="86"/>
      <c r="H878" s="80"/>
      <c r="I878" s="80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81"/>
      <c r="Z878" s="77"/>
      <c r="AA878" s="77"/>
      <c r="AB878" s="77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87"/>
      <c r="AP878" s="81"/>
    </row>
    <row r="879" spans="1:42" s="6" customFormat="1" x14ac:dyDescent="0.45">
      <c r="A879" s="65"/>
      <c r="B879" s="83"/>
      <c r="C879" s="83"/>
      <c r="D879" s="84"/>
      <c r="E879" s="85"/>
      <c r="F879" s="85"/>
      <c r="G879" s="86"/>
      <c r="H879" s="80"/>
      <c r="I879" s="80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81"/>
      <c r="Z879" s="77"/>
      <c r="AA879" s="77"/>
      <c r="AB879" s="77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87"/>
      <c r="AP879" s="81"/>
    </row>
    <row r="880" spans="1:42" s="6" customFormat="1" x14ac:dyDescent="0.45">
      <c r="A880" s="65"/>
      <c r="B880" s="83"/>
      <c r="C880" s="83"/>
      <c r="D880" s="84"/>
      <c r="E880" s="85"/>
      <c r="F880" s="85"/>
      <c r="G880" s="86"/>
      <c r="H880" s="80"/>
      <c r="I880" s="80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81"/>
      <c r="Z880" s="77"/>
      <c r="AA880" s="77"/>
      <c r="AB880" s="77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87"/>
      <c r="AP880" s="81"/>
    </row>
    <row r="881" spans="1:42" s="6" customFormat="1" x14ac:dyDescent="0.45">
      <c r="A881" s="65"/>
      <c r="B881" s="83"/>
      <c r="C881" s="83"/>
      <c r="D881" s="84"/>
      <c r="E881" s="85"/>
      <c r="F881" s="85"/>
      <c r="G881" s="86"/>
      <c r="H881" s="80"/>
      <c r="I881" s="80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81"/>
      <c r="Z881" s="77"/>
      <c r="AA881" s="77"/>
      <c r="AB881" s="77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87"/>
      <c r="AP881" s="81"/>
    </row>
    <row r="882" spans="1:42" s="6" customFormat="1" x14ac:dyDescent="0.45">
      <c r="A882" s="65"/>
      <c r="B882" s="83"/>
      <c r="C882" s="83"/>
      <c r="D882" s="84"/>
      <c r="E882" s="85"/>
      <c r="F882" s="85"/>
      <c r="G882" s="86"/>
      <c r="H882" s="80"/>
      <c r="I882" s="80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81"/>
      <c r="Z882" s="77"/>
      <c r="AA882" s="77"/>
      <c r="AB882" s="77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87"/>
      <c r="AP882" s="81"/>
    </row>
    <row r="883" spans="1:42" s="6" customFormat="1" x14ac:dyDescent="0.45">
      <c r="A883" s="65"/>
      <c r="B883" s="83"/>
      <c r="C883" s="83"/>
      <c r="D883" s="84"/>
      <c r="E883" s="85"/>
      <c r="F883" s="85"/>
      <c r="G883" s="86"/>
      <c r="H883" s="80"/>
      <c r="I883" s="80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81"/>
      <c r="Z883" s="77"/>
      <c r="AA883" s="77"/>
      <c r="AB883" s="77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87"/>
      <c r="AP883" s="81"/>
    </row>
    <row r="884" spans="1:42" s="6" customFormat="1" x14ac:dyDescent="0.45">
      <c r="A884" s="65"/>
      <c r="B884" s="83"/>
      <c r="C884" s="83"/>
      <c r="D884" s="84"/>
      <c r="E884" s="85"/>
      <c r="F884" s="85"/>
      <c r="G884" s="86"/>
      <c r="H884" s="80"/>
      <c r="I884" s="80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81"/>
      <c r="Z884" s="77"/>
      <c r="AA884" s="77"/>
      <c r="AB884" s="77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87"/>
      <c r="AP884" s="81"/>
    </row>
    <row r="885" spans="1:42" s="6" customFormat="1" x14ac:dyDescent="0.45">
      <c r="A885" s="65"/>
      <c r="B885" s="83"/>
      <c r="C885" s="83"/>
      <c r="D885" s="84"/>
      <c r="E885" s="85"/>
      <c r="F885" s="85"/>
      <c r="G885" s="86"/>
      <c r="H885" s="80"/>
      <c r="I885" s="80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81"/>
      <c r="Z885" s="77"/>
      <c r="AA885" s="77"/>
      <c r="AB885" s="77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87"/>
      <c r="AP885" s="81"/>
    </row>
    <row r="886" spans="1:42" s="6" customFormat="1" x14ac:dyDescent="0.45">
      <c r="A886" s="65"/>
      <c r="B886" s="83"/>
      <c r="C886" s="83"/>
      <c r="D886" s="84"/>
      <c r="E886" s="85"/>
      <c r="F886" s="85"/>
      <c r="G886" s="86"/>
      <c r="H886" s="80"/>
      <c r="I886" s="80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81"/>
      <c r="Z886" s="77"/>
      <c r="AA886" s="77"/>
      <c r="AB886" s="77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87"/>
      <c r="AP886" s="81"/>
    </row>
    <row r="887" spans="1:42" s="6" customFormat="1" x14ac:dyDescent="0.45">
      <c r="A887" s="65"/>
      <c r="B887" s="83"/>
      <c r="C887" s="83"/>
      <c r="D887" s="84"/>
      <c r="E887" s="85"/>
      <c r="F887" s="85"/>
      <c r="G887" s="86"/>
      <c r="H887" s="80"/>
      <c r="I887" s="80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81"/>
      <c r="Z887" s="77"/>
      <c r="AA887" s="77"/>
      <c r="AB887" s="77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87"/>
      <c r="AP887" s="81"/>
    </row>
    <row r="888" spans="1:42" s="6" customFormat="1" x14ac:dyDescent="0.45">
      <c r="A888" s="65"/>
      <c r="B888" s="83"/>
      <c r="C888" s="83"/>
      <c r="D888" s="84"/>
      <c r="E888" s="85"/>
      <c r="F888" s="85"/>
      <c r="G888" s="86"/>
      <c r="H888" s="80"/>
      <c r="I888" s="80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81"/>
      <c r="Z888" s="77"/>
      <c r="AA888" s="77"/>
      <c r="AB888" s="77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87"/>
      <c r="AP888" s="81"/>
    </row>
    <row r="889" spans="1:42" s="6" customFormat="1" x14ac:dyDescent="0.45">
      <c r="A889" s="65"/>
      <c r="B889" s="83"/>
      <c r="C889" s="83"/>
      <c r="D889" s="84"/>
      <c r="E889" s="85"/>
      <c r="F889" s="85"/>
      <c r="G889" s="86"/>
      <c r="H889" s="80"/>
      <c r="I889" s="80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81"/>
      <c r="Z889" s="77"/>
      <c r="AA889" s="77"/>
      <c r="AB889" s="77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87"/>
      <c r="AP889" s="81"/>
    </row>
    <row r="890" spans="1:42" s="6" customFormat="1" x14ac:dyDescent="0.45">
      <c r="A890" s="65"/>
      <c r="B890" s="83"/>
      <c r="C890" s="83"/>
      <c r="D890" s="84"/>
      <c r="E890" s="85"/>
      <c r="F890" s="85"/>
      <c r="G890" s="86"/>
      <c r="H890" s="80"/>
      <c r="I890" s="80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81"/>
      <c r="Z890" s="77"/>
      <c r="AA890" s="77"/>
      <c r="AB890" s="77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87"/>
      <c r="AP890" s="81"/>
    </row>
    <row r="891" spans="1:42" s="6" customFormat="1" x14ac:dyDescent="0.45">
      <c r="A891" s="65"/>
      <c r="B891" s="83"/>
      <c r="C891" s="83"/>
      <c r="D891" s="84"/>
      <c r="E891" s="85"/>
      <c r="F891" s="85"/>
      <c r="G891" s="86"/>
      <c r="H891" s="80"/>
      <c r="I891" s="80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81"/>
      <c r="Z891" s="77"/>
      <c r="AA891" s="77"/>
      <c r="AB891" s="77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87"/>
      <c r="AP891" s="81"/>
    </row>
    <row r="892" spans="1:42" s="6" customFormat="1" x14ac:dyDescent="0.45">
      <c r="A892" s="65"/>
      <c r="B892" s="83"/>
      <c r="C892" s="83"/>
      <c r="D892" s="84"/>
      <c r="E892" s="85"/>
      <c r="F892" s="85"/>
      <c r="G892" s="86"/>
      <c r="H892" s="80"/>
      <c r="I892" s="80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81"/>
      <c r="Z892" s="77"/>
      <c r="AA892" s="77"/>
      <c r="AB892" s="77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87"/>
      <c r="AP892" s="81"/>
    </row>
    <row r="893" spans="1:42" s="6" customFormat="1" x14ac:dyDescent="0.45">
      <c r="A893" s="65"/>
      <c r="B893" s="83"/>
      <c r="C893" s="83"/>
      <c r="D893" s="84"/>
      <c r="E893" s="85"/>
      <c r="F893" s="85"/>
      <c r="G893" s="86"/>
      <c r="H893" s="80"/>
      <c r="I893" s="80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81"/>
      <c r="Z893" s="77"/>
      <c r="AA893" s="77"/>
      <c r="AB893" s="77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87"/>
      <c r="AP893" s="81"/>
    </row>
    <row r="894" spans="1:42" s="6" customFormat="1" x14ac:dyDescent="0.45">
      <c r="A894" s="65"/>
      <c r="B894" s="83"/>
      <c r="C894" s="83"/>
      <c r="D894" s="84"/>
      <c r="E894" s="85"/>
      <c r="F894" s="85"/>
      <c r="G894" s="86"/>
      <c r="H894" s="80"/>
      <c r="I894" s="80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81"/>
      <c r="Z894" s="77"/>
      <c r="AA894" s="77"/>
      <c r="AB894" s="77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87"/>
      <c r="AP894" s="81"/>
    </row>
    <row r="895" spans="1:42" s="6" customFormat="1" x14ac:dyDescent="0.45">
      <c r="A895" s="65"/>
      <c r="B895" s="83"/>
      <c r="C895" s="83"/>
      <c r="D895" s="84"/>
      <c r="E895" s="85"/>
      <c r="F895" s="85"/>
      <c r="G895" s="86"/>
      <c r="H895" s="80"/>
      <c r="I895" s="80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81"/>
      <c r="Z895" s="77"/>
      <c r="AA895" s="77"/>
      <c r="AB895" s="77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87"/>
      <c r="AP895" s="81"/>
    </row>
    <row r="896" spans="1:42" s="6" customFormat="1" x14ac:dyDescent="0.45">
      <c r="A896" s="65"/>
      <c r="B896" s="83"/>
      <c r="C896" s="83"/>
      <c r="D896" s="84"/>
      <c r="E896" s="85"/>
      <c r="F896" s="85"/>
      <c r="G896" s="86"/>
      <c r="H896" s="80"/>
      <c r="I896" s="80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81"/>
      <c r="Z896" s="77"/>
      <c r="AA896" s="77"/>
      <c r="AB896" s="77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87"/>
      <c r="AP896" s="81"/>
    </row>
    <row r="897" spans="1:42" s="6" customFormat="1" x14ac:dyDescent="0.45">
      <c r="A897" s="65"/>
      <c r="B897" s="83"/>
      <c r="C897" s="83"/>
      <c r="D897" s="84"/>
      <c r="E897" s="85"/>
      <c r="F897" s="85"/>
      <c r="G897" s="86"/>
      <c r="H897" s="80"/>
      <c r="I897" s="80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81"/>
      <c r="Z897" s="77"/>
      <c r="AA897" s="77"/>
      <c r="AB897" s="77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87"/>
      <c r="AP897" s="81"/>
    </row>
    <row r="898" spans="1:42" s="6" customFormat="1" x14ac:dyDescent="0.45">
      <c r="A898" s="65"/>
      <c r="B898" s="83"/>
      <c r="C898" s="83"/>
      <c r="D898" s="84"/>
      <c r="E898" s="85"/>
      <c r="F898" s="85"/>
      <c r="G898" s="86"/>
      <c r="H898" s="80"/>
      <c r="I898" s="80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81"/>
      <c r="Z898" s="77"/>
      <c r="AA898" s="77"/>
      <c r="AB898" s="77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87"/>
      <c r="AP898" s="81"/>
    </row>
    <row r="899" spans="1:42" s="6" customFormat="1" x14ac:dyDescent="0.45">
      <c r="A899" s="65"/>
      <c r="B899" s="83"/>
      <c r="C899" s="83"/>
      <c r="D899" s="84"/>
      <c r="E899" s="85"/>
      <c r="F899" s="85"/>
      <c r="G899" s="86"/>
      <c r="H899" s="80"/>
      <c r="I899" s="80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81"/>
      <c r="Z899" s="77"/>
      <c r="AA899" s="77"/>
      <c r="AB899" s="77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87"/>
      <c r="AP899" s="81"/>
    </row>
    <row r="900" spans="1:42" s="6" customFormat="1" x14ac:dyDescent="0.45">
      <c r="A900" s="65"/>
      <c r="B900" s="83"/>
      <c r="C900" s="83"/>
      <c r="D900" s="84"/>
      <c r="E900" s="85"/>
      <c r="F900" s="85"/>
      <c r="G900" s="86"/>
      <c r="H900" s="80"/>
      <c r="I900" s="80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81"/>
      <c r="Z900" s="77"/>
      <c r="AA900" s="77"/>
      <c r="AB900" s="77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87"/>
      <c r="AP900" s="81"/>
    </row>
    <row r="901" spans="1:42" s="6" customFormat="1" x14ac:dyDescent="0.45">
      <c r="A901" s="65"/>
      <c r="B901" s="83"/>
      <c r="C901" s="83"/>
      <c r="D901" s="84"/>
      <c r="E901" s="85"/>
      <c r="F901" s="85"/>
      <c r="G901" s="86"/>
      <c r="H901" s="80"/>
      <c r="I901" s="80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81"/>
      <c r="Z901" s="77"/>
      <c r="AA901" s="77"/>
      <c r="AB901" s="77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87"/>
      <c r="AP901" s="81"/>
    </row>
    <row r="902" spans="1:42" s="6" customFormat="1" x14ac:dyDescent="0.45">
      <c r="A902" s="65"/>
      <c r="B902" s="83"/>
      <c r="C902" s="83"/>
      <c r="D902" s="84"/>
      <c r="E902" s="85"/>
      <c r="F902" s="85"/>
      <c r="G902" s="86"/>
      <c r="H902" s="80"/>
      <c r="I902" s="80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81"/>
      <c r="Z902" s="77"/>
      <c r="AA902" s="77"/>
      <c r="AB902" s="77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87"/>
      <c r="AP902" s="81"/>
    </row>
    <row r="903" spans="1:42" s="6" customFormat="1" x14ac:dyDescent="0.45">
      <c r="A903" s="65"/>
      <c r="B903" s="83"/>
      <c r="C903" s="83"/>
      <c r="D903" s="84"/>
      <c r="E903" s="85"/>
      <c r="F903" s="85"/>
      <c r="G903" s="86"/>
      <c r="H903" s="80"/>
      <c r="I903" s="80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81"/>
      <c r="Z903" s="77"/>
      <c r="AA903" s="77"/>
      <c r="AB903" s="77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87"/>
      <c r="AP903" s="81"/>
    </row>
    <row r="904" spans="1:42" s="6" customFormat="1" x14ac:dyDescent="0.45">
      <c r="A904" s="65"/>
      <c r="B904" s="83"/>
      <c r="C904" s="83"/>
      <c r="D904" s="84"/>
      <c r="E904" s="85"/>
      <c r="F904" s="85"/>
      <c r="G904" s="86"/>
      <c r="H904" s="80"/>
      <c r="I904" s="80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81"/>
      <c r="Z904" s="77"/>
      <c r="AA904" s="77"/>
      <c r="AB904" s="77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87"/>
      <c r="AP904" s="81"/>
    </row>
    <row r="905" spans="1:42" s="6" customFormat="1" x14ac:dyDescent="0.45">
      <c r="A905" s="65"/>
      <c r="B905" s="83"/>
      <c r="C905" s="83"/>
      <c r="D905" s="84"/>
      <c r="E905" s="85"/>
      <c r="F905" s="85"/>
      <c r="G905" s="86"/>
      <c r="H905" s="80"/>
      <c r="I905" s="80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81"/>
      <c r="Z905" s="77"/>
      <c r="AA905" s="77"/>
      <c r="AB905" s="77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87"/>
      <c r="AP905" s="81"/>
    </row>
    <row r="906" spans="1:42" s="6" customFormat="1" x14ac:dyDescent="0.45">
      <c r="A906" s="65"/>
      <c r="B906" s="83"/>
      <c r="C906" s="83"/>
      <c r="D906" s="84"/>
      <c r="E906" s="85"/>
      <c r="F906" s="85"/>
      <c r="G906" s="86"/>
      <c r="H906" s="80"/>
      <c r="I906" s="80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81"/>
      <c r="Z906" s="77"/>
      <c r="AA906" s="77"/>
      <c r="AB906" s="77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87"/>
      <c r="AP906" s="81"/>
    </row>
    <row r="907" spans="1:42" s="6" customFormat="1" x14ac:dyDescent="0.45">
      <c r="A907" s="65"/>
      <c r="B907" s="83"/>
      <c r="C907" s="83"/>
      <c r="D907" s="84"/>
      <c r="E907" s="85"/>
      <c r="F907" s="85"/>
      <c r="G907" s="86"/>
      <c r="H907" s="80"/>
      <c r="I907" s="80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81"/>
      <c r="Z907" s="77"/>
      <c r="AA907" s="77"/>
      <c r="AB907" s="77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87"/>
      <c r="AP907" s="81"/>
    </row>
    <row r="908" spans="1:42" s="6" customFormat="1" x14ac:dyDescent="0.45">
      <c r="A908" s="65"/>
      <c r="B908" s="83"/>
      <c r="C908" s="83"/>
      <c r="D908" s="84"/>
      <c r="E908" s="85"/>
      <c r="F908" s="85"/>
      <c r="G908" s="86"/>
      <c r="H908" s="80"/>
      <c r="I908" s="80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81"/>
      <c r="Z908" s="77"/>
      <c r="AA908" s="77"/>
      <c r="AB908" s="77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87"/>
      <c r="AP908" s="81"/>
    </row>
    <row r="909" spans="1:42" s="6" customFormat="1" x14ac:dyDescent="0.45">
      <c r="A909" s="65"/>
      <c r="B909" s="83"/>
      <c r="C909" s="83"/>
      <c r="D909" s="84"/>
      <c r="E909" s="85"/>
      <c r="F909" s="85"/>
      <c r="G909" s="86"/>
      <c r="H909" s="80"/>
      <c r="I909" s="80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81"/>
      <c r="Z909" s="77"/>
      <c r="AA909" s="77"/>
      <c r="AB909" s="77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87"/>
      <c r="AP909" s="81"/>
    </row>
    <row r="910" spans="1:42" s="6" customFormat="1" x14ac:dyDescent="0.45">
      <c r="A910" s="65"/>
      <c r="B910" s="83"/>
      <c r="C910" s="83"/>
      <c r="D910" s="84"/>
      <c r="E910" s="85"/>
      <c r="F910" s="85"/>
      <c r="G910" s="86"/>
      <c r="H910" s="80"/>
      <c r="I910" s="80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81"/>
      <c r="Z910" s="77"/>
      <c r="AA910" s="77"/>
      <c r="AB910" s="77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87"/>
      <c r="AP910" s="81"/>
    </row>
    <row r="911" spans="1:42" s="6" customFormat="1" x14ac:dyDescent="0.45">
      <c r="A911" s="65"/>
      <c r="B911" s="83"/>
      <c r="C911" s="83"/>
      <c r="D911" s="84"/>
      <c r="E911" s="85"/>
      <c r="F911" s="85"/>
      <c r="G911" s="86"/>
      <c r="H911" s="80"/>
      <c r="I911" s="80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81"/>
      <c r="Z911" s="77"/>
      <c r="AA911" s="77"/>
      <c r="AB911" s="77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87"/>
      <c r="AP911" s="81"/>
    </row>
    <row r="912" spans="1:42" s="6" customFormat="1" x14ac:dyDescent="0.45">
      <c r="A912" s="65"/>
      <c r="B912" s="83"/>
      <c r="C912" s="83"/>
      <c r="D912" s="84"/>
      <c r="E912" s="85"/>
      <c r="F912" s="85"/>
      <c r="G912" s="86"/>
      <c r="H912" s="80"/>
      <c r="I912" s="80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81"/>
      <c r="Z912" s="77"/>
      <c r="AA912" s="77"/>
      <c r="AB912" s="77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87"/>
      <c r="AP912" s="81"/>
    </row>
    <row r="913" spans="1:42" s="6" customFormat="1" x14ac:dyDescent="0.45">
      <c r="A913" s="65"/>
      <c r="B913" s="83"/>
      <c r="C913" s="83"/>
      <c r="D913" s="84"/>
      <c r="E913" s="85"/>
      <c r="F913" s="85"/>
      <c r="G913" s="86"/>
      <c r="H913" s="80"/>
      <c r="I913" s="80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81"/>
      <c r="Z913" s="77"/>
      <c r="AA913" s="77"/>
      <c r="AB913" s="77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87"/>
      <c r="AP913" s="81"/>
    </row>
    <row r="914" spans="1:42" s="6" customFormat="1" x14ac:dyDescent="0.45">
      <c r="A914" s="65"/>
      <c r="B914" s="83"/>
      <c r="C914" s="83"/>
      <c r="D914" s="84"/>
      <c r="E914" s="85"/>
      <c r="F914" s="85"/>
      <c r="G914" s="86"/>
      <c r="H914" s="80"/>
      <c r="I914" s="80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81"/>
      <c r="Z914" s="77"/>
      <c r="AA914" s="77"/>
      <c r="AB914" s="77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87"/>
      <c r="AP914" s="81"/>
    </row>
    <row r="915" spans="1:42" s="6" customFormat="1" x14ac:dyDescent="0.45">
      <c r="A915" s="65"/>
      <c r="B915" s="83"/>
      <c r="C915" s="83"/>
      <c r="D915" s="84"/>
      <c r="E915" s="85"/>
      <c r="F915" s="85"/>
      <c r="G915" s="86"/>
      <c r="H915" s="80"/>
      <c r="I915" s="80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81"/>
      <c r="Z915" s="77"/>
      <c r="AA915" s="77"/>
      <c r="AB915" s="77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87"/>
      <c r="AP915" s="81"/>
    </row>
    <row r="916" spans="1:42" s="6" customFormat="1" x14ac:dyDescent="0.45">
      <c r="A916" s="65"/>
      <c r="B916" s="83"/>
      <c r="C916" s="83"/>
      <c r="D916" s="84"/>
      <c r="E916" s="85"/>
      <c r="F916" s="85"/>
      <c r="G916" s="86"/>
      <c r="H916" s="80"/>
      <c r="I916" s="80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81"/>
      <c r="Z916" s="77"/>
      <c r="AA916" s="77"/>
      <c r="AB916" s="77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87"/>
      <c r="AP916" s="81"/>
    </row>
    <row r="917" spans="1:42" s="6" customFormat="1" x14ac:dyDescent="0.45">
      <c r="A917" s="65"/>
      <c r="B917" s="83"/>
      <c r="C917" s="83"/>
      <c r="D917" s="84"/>
      <c r="E917" s="85"/>
      <c r="F917" s="85"/>
      <c r="G917" s="86"/>
      <c r="H917" s="80"/>
      <c r="I917" s="80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81"/>
      <c r="Z917" s="77"/>
      <c r="AA917" s="77"/>
      <c r="AB917" s="77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87"/>
      <c r="AP917" s="81"/>
    </row>
    <row r="918" spans="1:42" s="6" customFormat="1" x14ac:dyDescent="0.45">
      <c r="A918" s="65"/>
      <c r="B918" s="83"/>
      <c r="C918" s="83"/>
      <c r="D918" s="84"/>
      <c r="E918" s="85"/>
      <c r="F918" s="85"/>
      <c r="G918" s="86"/>
      <c r="H918" s="80"/>
      <c r="I918" s="80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81"/>
      <c r="Z918" s="77"/>
      <c r="AA918" s="77"/>
      <c r="AB918" s="77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87"/>
      <c r="AP918" s="81"/>
    </row>
    <row r="919" spans="1:42" s="6" customFormat="1" x14ac:dyDescent="0.45">
      <c r="A919" s="65"/>
      <c r="B919" s="83"/>
      <c r="C919" s="83"/>
      <c r="D919" s="84"/>
      <c r="E919" s="85"/>
      <c r="F919" s="85"/>
      <c r="G919" s="86"/>
      <c r="H919" s="80"/>
      <c r="I919" s="80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81"/>
      <c r="Z919" s="77"/>
      <c r="AA919" s="77"/>
      <c r="AB919" s="77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87"/>
      <c r="AP919" s="81"/>
    </row>
    <row r="920" spans="1:42" s="6" customFormat="1" x14ac:dyDescent="0.45">
      <c r="A920" s="65"/>
      <c r="B920" s="83"/>
      <c r="C920" s="83"/>
      <c r="D920" s="84"/>
      <c r="E920" s="85"/>
      <c r="F920" s="85"/>
      <c r="G920" s="86"/>
      <c r="H920" s="80"/>
      <c r="I920" s="80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81"/>
      <c r="Z920" s="77"/>
      <c r="AA920" s="77"/>
      <c r="AB920" s="77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87"/>
      <c r="AP920" s="81"/>
    </row>
    <row r="921" spans="1:42" s="6" customFormat="1" x14ac:dyDescent="0.45">
      <c r="A921" s="65"/>
      <c r="B921" s="83"/>
      <c r="C921" s="83"/>
      <c r="D921" s="84"/>
      <c r="E921" s="85"/>
      <c r="F921" s="85"/>
      <c r="G921" s="86"/>
      <c r="H921" s="80"/>
      <c r="I921" s="80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81"/>
      <c r="Z921" s="77"/>
      <c r="AA921" s="77"/>
      <c r="AB921" s="77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87"/>
      <c r="AP921" s="81"/>
    </row>
    <row r="922" spans="1:42" s="6" customFormat="1" x14ac:dyDescent="0.45">
      <c r="A922" s="65"/>
      <c r="B922" s="83"/>
      <c r="C922" s="83"/>
      <c r="D922" s="84"/>
      <c r="E922" s="85"/>
      <c r="F922" s="85"/>
      <c r="G922" s="86"/>
      <c r="H922" s="80"/>
      <c r="I922" s="80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81"/>
      <c r="Z922" s="77"/>
      <c r="AA922" s="77"/>
      <c r="AB922" s="77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87"/>
      <c r="AP922" s="81"/>
    </row>
    <row r="923" spans="1:42" s="6" customFormat="1" x14ac:dyDescent="0.45">
      <c r="A923" s="65"/>
      <c r="B923" s="83"/>
      <c r="C923" s="83"/>
      <c r="D923" s="84"/>
      <c r="E923" s="85"/>
      <c r="F923" s="85"/>
      <c r="G923" s="86"/>
      <c r="H923" s="80"/>
      <c r="I923" s="80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81"/>
      <c r="Z923" s="77"/>
      <c r="AA923" s="77"/>
      <c r="AB923" s="77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87"/>
      <c r="AP923" s="81"/>
    </row>
    <row r="924" spans="1:42" s="6" customFormat="1" x14ac:dyDescent="0.45">
      <c r="A924" s="65"/>
      <c r="B924" s="83"/>
      <c r="C924" s="83"/>
      <c r="D924" s="84"/>
      <c r="E924" s="85"/>
      <c r="F924" s="85"/>
      <c r="G924" s="86"/>
      <c r="H924" s="80"/>
      <c r="I924" s="80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81"/>
      <c r="Z924" s="77"/>
      <c r="AA924" s="77"/>
      <c r="AB924" s="77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87"/>
      <c r="AP924" s="81"/>
    </row>
    <row r="925" spans="1:42" s="6" customFormat="1" x14ac:dyDescent="0.45">
      <c r="A925" s="65"/>
      <c r="B925" s="83"/>
      <c r="C925" s="83"/>
      <c r="D925" s="84"/>
      <c r="E925" s="85"/>
      <c r="F925" s="85"/>
      <c r="G925" s="86"/>
      <c r="H925" s="80"/>
      <c r="I925" s="80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81"/>
      <c r="Z925" s="77"/>
      <c r="AA925" s="77"/>
      <c r="AB925" s="77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87"/>
      <c r="AP925" s="81"/>
    </row>
    <row r="926" spans="1:42" s="6" customFormat="1" x14ac:dyDescent="0.45">
      <c r="A926" s="65"/>
      <c r="B926" s="83"/>
      <c r="C926" s="83"/>
      <c r="D926" s="84"/>
      <c r="E926" s="85"/>
      <c r="F926" s="85"/>
      <c r="G926" s="86"/>
      <c r="H926" s="80"/>
      <c r="I926" s="80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81"/>
      <c r="Z926" s="77"/>
      <c r="AA926" s="77"/>
      <c r="AB926" s="77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87"/>
      <c r="AP926" s="81"/>
    </row>
    <row r="927" spans="1:42" s="6" customFormat="1" x14ac:dyDescent="0.45">
      <c r="A927" s="65"/>
      <c r="B927" s="83"/>
      <c r="C927" s="83"/>
      <c r="D927" s="84"/>
      <c r="E927" s="85"/>
      <c r="F927" s="85"/>
      <c r="G927" s="86"/>
      <c r="H927" s="80"/>
      <c r="I927" s="80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81"/>
      <c r="Z927" s="77"/>
      <c r="AA927" s="77"/>
      <c r="AB927" s="77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87"/>
      <c r="AP927" s="81"/>
    </row>
    <row r="928" spans="1:42" s="6" customFormat="1" x14ac:dyDescent="0.45">
      <c r="A928" s="65"/>
      <c r="B928" s="83"/>
      <c r="C928" s="83"/>
      <c r="D928" s="84"/>
      <c r="E928" s="85"/>
      <c r="F928" s="85"/>
      <c r="G928" s="86"/>
      <c r="H928" s="80"/>
      <c r="I928" s="80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81"/>
      <c r="Z928" s="77"/>
      <c r="AA928" s="77"/>
      <c r="AB928" s="77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87"/>
      <c r="AP928" s="81"/>
    </row>
    <row r="929" spans="1:42" s="6" customFormat="1" x14ac:dyDescent="0.45">
      <c r="A929" s="65"/>
      <c r="B929" s="83"/>
      <c r="C929" s="83"/>
      <c r="D929" s="84"/>
      <c r="E929" s="85"/>
      <c r="F929" s="85"/>
      <c r="G929" s="86"/>
      <c r="H929" s="80"/>
      <c r="I929" s="80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81"/>
      <c r="Z929" s="77"/>
      <c r="AA929" s="77"/>
      <c r="AB929" s="77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87"/>
      <c r="AP929" s="81"/>
    </row>
    <row r="930" spans="1:42" s="6" customFormat="1" x14ac:dyDescent="0.45">
      <c r="A930" s="65"/>
      <c r="B930" s="83"/>
      <c r="C930" s="83"/>
      <c r="D930" s="84"/>
      <c r="E930" s="85"/>
      <c r="F930" s="85"/>
      <c r="G930" s="86"/>
      <c r="H930" s="80"/>
      <c r="I930" s="80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81"/>
      <c r="Z930" s="77"/>
      <c r="AA930" s="77"/>
      <c r="AB930" s="77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87"/>
      <c r="AP930" s="81"/>
    </row>
    <row r="931" spans="1:42" s="6" customFormat="1" x14ac:dyDescent="0.45">
      <c r="A931" s="65"/>
      <c r="B931" s="83"/>
      <c r="C931" s="83"/>
      <c r="D931" s="84"/>
      <c r="E931" s="85"/>
      <c r="F931" s="85"/>
      <c r="G931" s="86"/>
      <c r="H931" s="80"/>
      <c r="I931" s="80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81"/>
      <c r="Z931" s="77"/>
      <c r="AA931" s="77"/>
      <c r="AB931" s="77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87"/>
      <c r="AP931" s="81"/>
    </row>
    <row r="932" spans="1:42" s="6" customFormat="1" x14ac:dyDescent="0.45">
      <c r="A932" s="65"/>
      <c r="B932" s="83"/>
      <c r="C932" s="83"/>
      <c r="D932" s="84"/>
      <c r="E932" s="85"/>
      <c r="F932" s="85"/>
      <c r="G932" s="86"/>
      <c r="H932" s="80"/>
      <c r="I932" s="80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81"/>
      <c r="Z932" s="77"/>
      <c r="AA932" s="77"/>
      <c r="AB932" s="77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87"/>
      <c r="AP932" s="81"/>
    </row>
    <row r="933" spans="1:42" s="6" customFormat="1" x14ac:dyDescent="0.45">
      <c r="A933" s="65"/>
      <c r="B933" s="83"/>
      <c r="C933" s="83"/>
      <c r="D933" s="84"/>
      <c r="E933" s="85"/>
      <c r="F933" s="85"/>
      <c r="G933" s="86"/>
      <c r="H933" s="80"/>
      <c r="I933" s="80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81"/>
      <c r="Z933" s="77"/>
      <c r="AA933" s="77"/>
      <c r="AB933" s="77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87"/>
      <c r="AP933" s="81"/>
    </row>
    <row r="934" spans="1:42" s="6" customFormat="1" x14ac:dyDescent="0.45">
      <c r="A934" s="65"/>
      <c r="B934" s="83"/>
      <c r="C934" s="83"/>
      <c r="D934" s="84"/>
      <c r="E934" s="85"/>
      <c r="F934" s="85"/>
      <c r="G934" s="86"/>
      <c r="H934" s="80"/>
      <c r="I934" s="80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81"/>
      <c r="Z934" s="77"/>
      <c r="AA934" s="77"/>
      <c r="AB934" s="77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87"/>
      <c r="AP934" s="81"/>
    </row>
    <row r="935" spans="1:42" s="6" customFormat="1" x14ac:dyDescent="0.45">
      <c r="A935" s="65"/>
      <c r="B935" s="83"/>
      <c r="C935" s="83"/>
      <c r="D935" s="84"/>
      <c r="E935" s="85"/>
      <c r="F935" s="85"/>
      <c r="G935" s="86"/>
      <c r="H935" s="80"/>
      <c r="I935" s="80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81"/>
      <c r="Z935" s="77"/>
      <c r="AA935" s="77"/>
      <c r="AB935" s="77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87"/>
      <c r="AP935" s="81"/>
    </row>
    <row r="936" spans="1:42" s="6" customFormat="1" x14ac:dyDescent="0.45">
      <c r="A936" s="65"/>
      <c r="B936" s="83"/>
      <c r="C936" s="83"/>
      <c r="D936" s="84"/>
      <c r="E936" s="85"/>
      <c r="F936" s="85"/>
      <c r="G936" s="86"/>
      <c r="H936" s="80"/>
      <c r="I936" s="80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81"/>
      <c r="Z936" s="77"/>
      <c r="AA936" s="77"/>
      <c r="AB936" s="77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87"/>
      <c r="AP936" s="81"/>
    </row>
    <row r="937" spans="1:42" s="6" customFormat="1" x14ac:dyDescent="0.45">
      <c r="A937" s="65"/>
      <c r="B937" s="83"/>
      <c r="C937" s="83"/>
      <c r="D937" s="84"/>
      <c r="E937" s="85"/>
      <c r="F937" s="85"/>
      <c r="G937" s="86"/>
      <c r="H937" s="80"/>
      <c r="I937" s="80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81"/>
      <c r="Z937" s="77"/>
      <c r="AA937" s="77"/>
      <c r="AB937" s="77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87"/>
      <c r="AP937" s="81"/>
    </row>
    <row r="938" spans="1:42" s="6" customFormat="1" x14ac:dyDescent="0.45">
      <c r="A938" s="65"/>
      <c r="B938" s="83"/>
      <c r="C938" s="83"/>
      <c r="D938" s="84"/>
      <c r="E938" s="85"/>
      <c r="F938" s="85"/>
      <c r="G938" s="86"/>
      <c r="H938" s="80"/>
      <c r="I938" s="80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81"/>
      <c r="Z938" s="77"/>
      <c r="AA938" s="77"/>
      <c r="AB938" s="77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87"/>
      <c r="AP938" s="81"/>
    </row>
    <row r="939" spans="1:42" s="6" customFormat="1" x14ac:dyDescent="0.45">
      <c r="A939" s="65"/>
      <c r="B939" s="83"/>
      <c r="C939" s="83"/>
      <c r="D939" s="84"/>
      <c r="E939" s="85"/>
      <c r="F939" s="85"/>
      <c r="G939" s="86"/>
      <c r="H939" s="80"/>
      <c r="I939" s="80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81"/>
      <c r="Z939" s="77"/>
      <c r="AA939" s="77"/>
      <c r="AB939" s="77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87"/>
      <c r="AP939" s="81"/>
    </row>
    <row r="940" spans="1:42" s="6" customFormat="1" x14ac:dyDescent="0.45">
      <c r="A940" s="65"/>
      <c r="B940" s="83"/>
      <c r="C940" s="83"/>
      <c r="D940" s="84"/>
      <c r="E940" s="85"/>
      <c r="F940" s="85"/>
      <c r="G940" s="86"/>
      <c r="H940" s="80"/>
      <c r="I940" s="80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81"/>
      <c r="Z940" s="77"/>
      <c r="AA940" s="77"/>
      <c r="AB940" s="77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87"/>
      <c r="AP940" s="81"/>
    </row>
    <row r="941" spans="1:42" s="6" customFormat="1" x14ac:dyDescent="0.45">
      <c r="A941" s="65"/>
      <c r="B941" s="83"/>
      <c r="C941" s="83"/>
      <c r="D941" s="84"/>
      <c r="E941" s="85"/>
      <c r="F941" s="85"/>
      <c r="G941" s="86"/>
      <c r="H941" s="80"/>
      <c r="I941" s="80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81"/>
      <c r="Z941" s="77"/>
      <c r="AA941" s="77"/>
      <c r="AB941" s="77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87"/>
      <c r="AP941" s="81"/>
    </row>
    <row r="942" spans="1:42" s="6" customFormat="1" x14ac:dyDescent="0.45">
      <c r="A942" s="65"/>
      <c r="B942" s="83"/>
      <c r="C942" s="83"/>
      <c r="D942" s="84"/>
      <c r="E942" s="85"/>
      <c r="F942" s="85"/>
      <c r="G942" s="86"/>
      <c r="H942" s="80"/>
      <c r="I942" s="80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81"/>
      <c r="Z942" s="77"/>
      <c r="AA942" s="77"/>
      <c r="AB942" s="77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87"/>
      <c r="AP942" s="81"/>
    </row>
    <row r="943" spans="1:42" s="6" customFormat="1" x14ac:dyDescent="0.45">
      <c r="A943" s="65"/>
      <c r="B943" s="83"/>
      <c r="C943" s="83"/>
      <c r="D943" s="84"/>
      <c r="E943" s="85"/>
      <c r="F943" s="85"/>
      <c r="G943" s="86"/>
      <c r="H943" s="80"/>
      <c r="I943" s="80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81"/>
      <c r="Z943" s="77"/>
      <c r="AA943" s="77"/>
      <c r="AB943" s="77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87"/>
      <c r="AP943" s="81"/>
    </row>
    <row r="944" spans="1:42" s="6" customFormat="1" x14ac:dyDescent="0.45">
      <c r="A944" s="65"/>
      <c r="B944" s="83"/>
      <c r="C944" s="83"/>
      <c r="D944" s="84"/>
      <c r="E944" s="85"/>
      <c r="F944" s="85"/>
      <c r="G944" s="86"/>
      <c r="H944" s="80"/>
      <c r="I944" s="80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81"/>
      <c r="Z944" s="77"/>
      <c r="AA944" s="77"/>
      <c r="AB944" s="77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87"/>
      <c r="AP944" s="81"/>
    </row>
    <row r="945" spans="1:42" s="6" customFormat="1" x14ac:dyDescent="0.45">
      <c r="A945" s="65"/>
      <c r="B945" s="83"/>
      <c r="C945" s="83"/>
      <c r="D945" s="84"/>
      <c r="E945" s="85"/>
      <c r="F945" s="85"/>
      <c r="G945" s="86"/>
      <c r="H945" s="80"/>
      <c r="I945" s="80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81"/>
      <c r="Z945" s="77"/>
      <c r="AA945" s="77"/>
      <c r="AB945" s="77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87"/>
      <c r="AP945" s="81"/>
    </row>
    <row r="946" spans="1:42" s="6" customFormat="1" x14ac:dyDescent="0.45">
      <c r="A946" s="65"/>
      <c r="B946" s="83"/>
      <c r="C946" s="83"/>
      <c r="D946" s="84"/>
      <c r="E946" s="85"/>
      <c r="F946" s="85"/>
      <c r="G946" s="86"/>
      <c r="H946" s="80"/>
      <c r="I946" s="80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81"/>
      <c r="Z946" s="77"/>
      <c r="AA946" s="77"/>
      <c r="AB946" s="77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87"/>
      <c r="AP946" s="81"/>
    </row>
    <row r="947" spans="1:42" s="6" customFormat="1" x14ac:dyDescent="0.45">
      <c r="A947" s="65"/>
      <c r="B947" s="83"/>
      <c r="C947" s="83"/>
      <c r="D947" s="84"/>
      <c r="E947" s="85"/>
      <c r="F947" s="85"/>
      <c r="G947" s="86"/>
      <c r="H947" s="80"/>
      <c r="I947" s="80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81"/>
      <c r="Z947" s="77"/>
      <c r="AA947" s="77"/>
      <c r="AB947" s="77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87"/>
      <c r="AP947" s="81"/>
    </row>
    <row r="948" spans="1:42" s="6" customFormat="1" x14ac:dyDescent="0.45">
      <c r="A948" s="65"/>
      <c r="B948" s="83"/>
      <c r="C948" s="83"/>
      <c r="D948" s="84"/>
      <c r="E948" s="85"/>
      <c r="F948" s="85"/>
      <c r="G948" s="86"/>
      <c r="H948" s="80"/>
      <c r="I948" s="80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81"/>
      <c r="Z948" s="77"/>
      <c r="AA948" s="77"/>
      <c r="AB948" s="77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87"/>
      <c r="AP948" s="81"/>
    </row>
    <row r="949" spans="1:42" s="6" customFormat="1" x14ac:dyDescent="0.45">
      <c r="A949" s="65"/>
      <c r="B949" s="83"/>
      <c r="C949" s="83"/>
      <c r="D949" s="84"/>
      <c r="E949" s="85"/>
      <c r="F949" s="85"/>
      <c r="G949" s="86"/>
      <c r="H949" s="80"/>
      <c r="I949" s="80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81"/>
      <c r="Z949" s="77"/>
      <c r="AA949" s="77"/>
      <c r="AB949" s="77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87"/>
      <c r="AP949" s="81"/>
    </row>
    <row r="950" spans="1:42" s="6" customFormat="1" x14ac:dyDescent="0.45">
      <c r="A950" s="65"/>
      <c r="B950" s="83"/>
      <c r="C950" s="83"/>
      <c r="D950" s="84"/>
      <c r="E950" s="85"/>
      <c r="F950" s="85"/>
      <c r="G950" s="86"/>
      <c r="H950" s="80"/>
      <c r="I950" s="80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81"/>
      <c r="Z950" s="77"/>
      <c r="AA950" s="77"/>
      <c r="AB950" s="77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87"/>
      <c r="AP950" s="81"/>
    </row>
    <row r="951" spans="1:42" s="6" customFormat="1" x14ac:dyDescent="0.45">
      <c r="A951" s="65"/>
      <c r="B951" s="83"/>
      <c r="C951" s="83"/>
      <c r="D951" s="84"/>
      <c r="E951" s="85"/>
      <c r="F951" s="85"/>
      <c r="G951" s="86"/>
      <c r="H951" s="80"/>
      <c r="I951" s="80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81"/>
      <c r="Z951" s="77"/>
      <c r="AA951" s="77"/>
      <c r="AB951" s="77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87"/>
      <c r="AP951" s="81"/>
    </row>
    <row r="952" spans="1:42" s="6" customFormat="1" x14ac:dyDescent="0.45">
      <c r="A952" s="65"/>
      <c r="B952" s="83"/>
      <c r="C952" s="83"/>
      <c r="D952" s="84"/>
      <c r="E952" s="85"/>
      <c r="F952" s="85"/>
      <c r="G952" s="86"/>
      <c r="H952" s="80"/>
      <c r="I952" s="80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81"/>
      <c r="Z952" s="77"/>
      <c r="AA952" s="77"/>
      <c r="AB952" s="77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87"/>
      <c r="AP952" s="81"/>
    </row>
    <row r="953" spans="1:42" s="6" customFormat="1" x14ac:dyDescent="0.45">
      <c r="A953" s="65"/>
      <c r="B953" s="83"/>
      <c r="C953" s="83"/>
      <c r="D953" s="84"/>
      <c r="E953" s="85"/>
      <c r="F953" s="85"/>
      <c r="G953" s="86"/>
      <c r="H953" s="80"/>
      <c r="I953" s="80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81"/>
      <c r="Z953" s="77"/>
      <c r="AA953" s="77"/>
      <c r="AB953" s="77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87"/>
      <c r="AP953" s="81"/>
    </row>
    <row r="954" spans="1:42" s="6" customFormat="1" x14ac:dyDescent="0.45">
      <c r="A954" s="65"/>
      <c r="B954" s="83"/>
      <c r="C954" s="83"/>
      <c r="D954" s="84"/>
      <c r="E954" s="85"/>
      <c r="F954" s="85"/>
      <c r="G954" s="86"/>
      <c r="H954" s="80"/>
      <c r="I954" s="80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81"/>
      <c r="Z954" s="77"/>
      <c r="AA954" s="77"/>
      <c r="AB954" s="77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87"/>
      <c r="AP954" s="81"/>
    </row>
    <row r="955" spans="1:42" s="6" customFormat="1" x14ac:dyDescent="0.45">
      <c r="A955" s="65"/>
      <c r="B955" s="83"/>
      <c r="C955" s="83"/>
      <c r="D955" s="84"/>
      <c r="E955" s="85"/>
      <c r="F955" s="85"/>
      <c r="G955" s="86"/>
      <c r="H955" s="80"/>
      <c r="I955" s="80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81"/>
      <c r="Z955" s="77"/>
      <c r="AA955" s="77"/>
      <c r="AB955" s="77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87"/>
      <c r="AP955" s="81"/>
    </row>
    <row r="956" spans="1:42" s="6" customFormat="1" x14ac:dyDescent="0.45">
      <c r="A956" s="65"/>
      <c r="B956" s="83"/>
      <c r="C956" s="83"/>
      <c r="D956" s="84"/>
      <c r="E956" s="85"/>
      <c r="F956" s="85"/>
      <c r="G956" s="86"/>
      <c r="H956" s="80"/>
      <c r="I956" s="80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81"/>
      <c r="Z956" s="77"/>
      <c r="AA956" s="77"/>
      <c r="AB956" s="77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87"/>
      <c r="AP956" s="81"/>
    </row>
    <row r="957" spans="1:42" s="6" customFormat="1" x14ac:dyDescent="0.45">
      <c r="A957" s="65"/>
      <c r="B957" s="83"/>
      <c r="C957" s="83"/>
      <c r="D957" s="84"/>
      <c r="E957" s="85"/>
      <c r="F957" s="85"/>
      <c r="G957" s="86"/>
      <c r="H957" s="80"/>
      <c r="I957" s="80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81"/>
      <c r="Z957" s="77"/>
      <c r="AA957" s="77"/>
      <c r="AB957" s="77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87"/>
      <c r="AP957" s="81"/>
    </row>
    <row r="958" spans="1:42" s="6" customFormat="1" x14ac:dyDescent="0.45">
      <c r="A958" s="65"/>
      <c r="B958" s="83"/>
      <c r="C958" s="83"/>
      <c r="D958" s="84"/>
      <c r="E958" s="85"/>
      <c r="F958" s="85"/>
      <c r="G958" s="86"/>
      <c r="H958" s="80"/>
      <c r="I958" s="80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81"/>
      <c r="Z958" s="77"/>
      <c r="AA958" s="77"/>
      <c r="AB958" s="77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87"/>
      <c r="AP958" s="81"/>
    </row>
    <row r="959" spans="1:42" s="6" customFormat="1" x14ac:dyDescent="0.45">
      <c r="A959" s="65"/>
      <c r="B959" s="83"/>
      <c r="C959" s="83"/>
      <c r="D959" s="84"/>
      <c r="E959" s="85"/>
      <c r="F959" s="85"/>
      <c r="G959" s="86"/>
      <c r="H959" s="80"/>
      <c r="I959" s="80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81"/>
      <c r="Z959" s="77"/>
      <c r="AA959" s="77"/>
      <c r="AB959" s="77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87"/>
      <c r="AP959" s="81"/>
    </row>
    <row r="960" spans="1:42" s="6" customFormat="1" x14ac:dyDescent="0.45">
      <c r="A960" s="65"/>
      <c r="B960" s="83"/>
      <c r="C960" s="83"/>
      <c r="D960" s="84"/>
      <c r="E960" s="85"/>
      <c r="F960" s="85"/>
      <c r="G960" s="86"/>
      <c r="H960" s="80"/>
      <c r="I960" s="80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81"/>
      <c r="Z960" s="77"/>
      <c r="AA960" s="77"/>
      <c r="AB960" s="77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87"/>
      <c r="AP960" s="81"/>
    </row>
    <row r="961" spans="1:42" s="6" customFormat="1" x14ac:dyDescent="0.45">
      <c r="A961" s="65"/>
      <c r="B961" s="83"/>
      <c r="C961" s="83"/>
      <c r="D961" s="84"/>
      <c r="E961" s="85"/>
      <c r="F961" s="85"/>
      <c r="G961" s="86"/>
      <c r="H961" s="80"/>
      <c r="I961" s="80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81"/>
      <c r="Z961" s="77"/>
      <c r="AA961" s="77"/>
      <c r="AB961" s="77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87"/>
      <c r="AP961" s="81"/>
    </row>
    <row r="962" spans="1:42" s="6" customFormat="1" x14ac:dyDescent="0.45">
      <c r="A962" s="65"/>
      <c r="B962" s="83"/>
      <c r="C962" s="83"/>
      <c r="D962" s="84"/>
      <c r="E962" s="85"/>
      <c r="F962" s="85"/>
      <c r="G962" s="86"/>
      <c r="H962" s="80"/>
      <c r="I962" s="80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81"/>
      <c r="Z962" s="77"/>
      <c r="AA962" s="77"/>
      <c r="AB962" s="77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87"/>
      <c r="AP962" s="81"/>
    </row>
    <row r="963" spans="1:42" s="6" customFormat="1" x14ac:dyDescent="0.45">
      <c r="A963" s="65"/>
      <c r="B963" s="83"/>
      <c r="C963" s="83"/>
      <c r="D963" s="84"/>
      <c r="E963" s="85"/>
      <c r="F963" s="85"/>
      <c r="G963" s="86"/>
      <c r="H963" s="80"/>
      <c r="I963" s="80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81"/>
      <c r="Z963" s="77"/>
      <c r="AA963" s="77"/>
      <c r="AB963" s="77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87"/>
      <c r="AP963" s="81"/>
    </row>
    <row r="964" spans="1:42" s="6" customFormat="1" x14ac:dyDescent="0.45">
      <c r="A964" s="65"/>
      <c r="B964" s="83"/>
      <c r="C964" s="83"/>
      <c r="D964" s="84"/>
      <c r="E964" s="85"/>
      <c r="F964" s="85"/>
      <c r="G964" s="86"/>
      <c r="H964" s="80"/>
      <c r="I964" s="80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81"/>
      <c r="Z964" s="77"/>
      <c r="AA964" s="77"/>
      <c r="AB964" s="77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87"/>
      <c r="AP964" s="81"/>
    </row>
    <row r="965" spans="1:42" s="6" customFormat="1" x14ac:dyDescent="0.45">
      <c r="A965" s="65"/>
      <c r="B965" s="83"/>
      <c r="C965" s="83"/>
      <c r="D965" s="84"/>
      <c r="E965" s="85"/>
      <c r="F965" s="85"/>
      <c r="G965" s="86"/>
      <c r="H965" s="80"/>
      <c r="I965" s="80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81"/>
      <c r="Z965" s="77"/>
      <c r="AA965" s="77"/>
      <c r="AB965" s="77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87"/>
      <c r="AP965" s="81"/>
    </row>
    <row r="966" spans="1:42" s="6" customFormat="1" x14ac:dyDescent="0.45">
      <c r="A966" s="65"/>
      <c r="B966" s="83"/>
      <c r="C966" s="83"/>
      <c r="D966" s="84"/>
      <c r="E966" s="85"/>
      <c r="F966" s="85"/>
      <c r="G966" s="86"/>
      <c r="H966" s="80"/>
      <c r="I966" s="80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81"/>
      <c r="Z966" s="77"/>
      <c r="AA966" s="77"/>
      <c r="AB966" s="77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87"/>
      <c r="AP966" s="81"/>
    </row>
    <row r="967" spans="1:42" s="6" customFormat="1" x14ac:dyDescent="0.45">
      <c r="A967" s="65"/>
      <c r="B967" s="83"/>
      <c r="C967" s="83"/>
      <c r="D967" s="84"/>
      <c r="E967" s="85"/>
      <c r="F967" s="85"/>
      <c r="G967" s="86"/>
      <c r="H967" s="80"/>
      <c r="I967" s="80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81"/>
      <c r="Z967" s="77"/>
      <c r="AA967" s="77"/>
      <c r="AB967" s="77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87"/>
      <c r="AP967" s="81"/>
    </row>
    <row r="968" spans="1:42" s="6" customFormat="1" x14ac:dyDescent="0.45">
      <c r="A968" s="65"/>
      <c r="B968" s="83"/>
      <c r="C968" s="83"/>
      <c r="D968" s="84"/>
      <c r="E968" s="85"/>
      <c r="F968" s="85"/>
      <c r="G968" s="86"/>
      <c r="H968" s="80"/>
      <c r="I968" s="80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81"/>
      <c r="Z968" s="77"/>
      <c r="AA968" s="77"/>
      <c r="AB968" s="77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87"/>
      <c r="AP968" s="81"/>
    </row>
    <row r="969" spans="1:42" s="6" customFormat="1" x14ac:dyDescent="0.45">
      <c r="A969" s="65"/>
      <c r="B969" s="83"/>
      <c r="C969" s="83"/>
      <c r="D969" s="84"/>
      <c r="E969" s="85"/>
      <c r="F969" s="85"/>
      <c r="G969" s="86"/>
      <c r="H969" s="80"/>
      <c r="I969" s="80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81"/>
      <c r="Z969" s="77"/>
      <c r="AA969" s="77"/>
      <c r="AB969" s="77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87"/>
      <c r="AP969" s="81"/>
    </row>
    <row r="970" spans="1:42" s="6" customFormat="1" x14ac:dyDescent="0.45">
      <c r="A970" s="65"/>
      <c r="B970" s="83"/>
      <c r="C970" s="83"/>
      <c r="D970" s="84"/>
      <c r="E970" s="85"/>
      <c r="F970" s="85"/>
      <c r="G970" s="86"/>
      <c r="H970" s="80"/>
      <c r="I970" s="80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81"/>
      <c r="Z970" s="77"/>
      <c r="AA970" s="77"/>
      <c r="AB970" s="77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87"/>
      <c r="AP970" s="81"/>
    </row>
    <row r="971" spans="1:42" s="6" customFormat="1" x14ac:dyDescent="0.45">
      <c r="A971" s="65"/>
      <c r="B971" s="83"/>
      <c r="C971" s="83"/>
      <c r="D971" s="84"/>
      <c r="E971" s="85"/>
      <c r="F971" s="85"/>
      <c r="G971" s="86"/>
      <c r="H971" s="80"/>
      <c r="I971" s="80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81"/>
      <c r="Z971" s="77"/>
      <c r="AA971" s="77"/>
      <c r="AB971" s="77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87"/>
      <c r="AP971" s="81"/>
    </row>
    <row r="972" spans="1:42" s="6" customFormat="1" x14ac:dyDescent="0.45">
      <c r="A972" s="65"/>
      <c r="B972" s="83"/>
      <c r="C972" s="83"/>
      <c r="D972" s="84"/>
      <c r="E972" s="85"/>
      <c r="F972" s="85"/>
      <c r="G972" s="86"/>
      <c r="H972" s="80"/>
      <c r="I972" s="80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81"/>
      <c r="Z972" s="77"/>
      <c r="AA972" s="77"/>
      <c r="AB972" s="77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87"/>
      <c r="AP972" s="81"/>
    </row>
    <row r="973" spans="1:42" s="6" customFormat="1" x14ac:dyDescent="0.45">
      <c r="A973" s="65"/>
      <c r="B973" s="83"/>
      <c r="C973" s="83"/>
      <c r="D973" s="84"/>
      <c r="E973" s="85"/>
      <c r="F973" s="85"/>
      <c r="G973" s="86"/>
      <c r="H973" s="80"/>
      <c r="I973" s="80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81"/>
      <c r="Z973" s="77"/>
      <c r="AA973" s="77"/>
      <c r="AB973" s="77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87"/>
      <c r="AP973" s="81"/>
    </row>
    <row r="974" spans="1:42" s="6" customFormat="1" x14ac:dyDescent="0.45">
      <c r="A974" s="65"/>
      <c r="B974" s="83"/>
      <c r="C974" s="83"/>
      <c r="D974" s="84"/>
      <c r="E974" s="85"/>
      <c r="F974" s="85"/>
      <c r="G974" s="86"/>
      <c r="H974" s="80"/>
      <c r="I974" s="80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81"/>
      <c r="Z974" s="77"/>
      <c r="AA974" s="77"/>
      <c r="AB974" s="77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87"/>
      <c r="AP974" s="81"/>
    </row>
    <row r="975" spans="1:42" s="6" customFormat="1" x14ac:dyDescent="0.45">
      <c r="A975" s="65"/>
      <c r="B975" s="83"/>
      <c r="C975" s="83"/>
      <c r="D975" s="84"/>
      <c r="E975" s="85"/>
      <c r="F975" s="85"/>
      <c r="G975" s="86"/>
      <c r="H975" s="80"/>
      <c r="I975" s="80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81"/>
      <c r="Z975" s="77"/>
      <c r="AA975" s="77"/>
      <c r="AB975" s="77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87"/>
      <c r="AP975" s="81"/>
    </row>
    <row r="976" spans="1:42" s="6" customFormat="1" x14ac:dyDescent="0.45">
      <c r="A976" s="65"/>
      <c r="B976" s="83"/>
      <c r="C976" s="83"/>
      <c r="D976" s="84"/>
      <c r="E976" s="85"/>
      <c r="F976" s="85"/>
      <c r="G976" s="86"/>
      <c r="H976" s="80"/>
      <c r="I976" s="80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81"/>
      <c r="Z976" s="77"/>
      <c r="AA976" s="77"/>
      <c r="AB976" s="77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87"/>
      <c r="AP976" s="81"/>
    </row>
    <row r="977" spans="1:42" s="6" customFormat="1" x14ac:dyDescent="0.45">
      <c r="A977" s="65"/>
      <c r="B977" s="83"/>
      <c r="C977" s="83"/>
      <c r="D977" s="84"/>
      <c r="E977" s="85"/>
      <c r="F977" s="85"/>
      <c r="G977" s="86"/>
      <c r="H977" s="80"/>
      <c r="I977" s="80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81"/>
      <c r="Z977" s="77"/>
      <c r="AA977" s="77"/>
      <c r="AB977" s="77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87"/>
      <c r="AP977" s="81"/>
    </row>
    <row r="978" spans="1:42" s="6" customFormat="1" x14ac:dyDescent="0.45">
      <c r="A978" s="65"/>
      <c r="B978" s="83"/>
      <c r="C978" s="83"/>
      <c r="D978" s="84"/>
      <c r="E978" s="85"/>
      <c r="F978" s="85"/>
      <c r="G978" s="86"/>
      <c r="H978" s="80"/>
      <c r="I978" s="80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81"/>
      <c r="Z978" s="77"/>
      <c r="AA978" s="77"/>
      <c r="AB978" s="77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87"/>
      <c r="AP978" s="81"/>
    </row>
    <row r="979" spans="1:42" s="6" customFormat="1" x14ac:dyDescent="0.45">
      <c r="A979" s="65"/>
      <c r="B979" s="83"/>
      <c r="C979" s="83"/>
      <c r="D979" s="84"/>
      <c r="E979" s="85"/>
      <c r="F979" s="85"/>
      <c r="G979" s="86"/>
      <c r="H979" s="80"/>
      <c r="I979" s="80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81"/>
      <c r="Z979" s="77"/>
      <c r="AA979" s="77"/>
      <c r="AB979" s="77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87"/>
      <c r="AP979" s="81"/>
    </row>
    <row r="980" spans="1:42" s="6" customFormat="1" x14ac:dyDescent="0.45">
      <c r="A980" s="65"/>
      <c r="B980" s="83"/>
      <c r="C980" s="83"/>
      <c r="D980" s="84"/>
      <c r="E980" s="85"/>
      <c r="F980" s="85"/>
      <c r="G980" s="86"/>
      <c r="H980" s="80"/>
      <c r="I980" s="80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81"/>
      <c r="Z980" s="77"/>
      <c r="AA980" s="77"/>
      <c r="AB980" s="77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87"/>
      <c r="AP980" s="81"/>
    </row>
    <row r="981" spans="1:42" s="6" customFormat="1" x14ac:dyDescent="0.45">
      <c r="A981" s="65"/>
      <c r="B981" s="83"/>
      <c r="C981" s="83"/>
      <c r="D981" s="84"/>
      <c r="E981" s="85"/>
      <c r="F981" s="85"/>
      <c r="G981" s="86"/>
      <c r="H981" s="80"/>
      <c r="I981" s="80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81"/>
      <c r="Z981" s="77"/>
      <c r="AA981" s="77"/>
      <c r="AB981" s="77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87"/>
      <c r="AP981" s="81"/>
    </row>
    <row r="982" spans="1:42" s="6" customFormat="1" x14ac:dyDescent="0.45">
      <c r="A982" s="65"/>
      <c r="B982" s="83"/>
      <c r="C982" s="83"/>
      <c r="D982" s="84"/>
      <c r="E982" s="85"/>
      <c r="F982" s="85"/>
      <c r="G982" s="86"/>
      <c r="H982" s="80"/>
      <c r="I982" s="80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81"/>
      <c r="Z982" s="77"/>
      <c r="AA982" s="77"/>
      <c r="AB982" s="77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87"/>
      <c r="AP982" s="81"/>
    </row>
    <row r="983" spans="1:42" s="6" customFormat="1" x14ac:dyDescent="0.45">
      <c r="A983" s="65"/>
      <c r="B983" s="83"/>
      <c r="C983" s="83"/>
      <c r="D983" s="84"/>
      <c r="E983" s="85"/>
      <c r="F983" s="85"/>
      <c r="G983" s="86"/>
      <c r="H983" s="80"/>
      <c r="I983" s="80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81"/>
      <c r="Z983" s="77"/>
      <c r="AA983" s="77"/>
      <c r="AB983" s="77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87"/>
      <c r="AP983" s="81"/>
    </row>
    <row r="984" spans="1:42" s="6" customFormat="1" x14ac:dyDescent="0.45">
      <c r="A984" s="65"/>
      <c r="B984" s="83"/>
      <c r="C984" s="83"/>
      <c r="D984" s="84"/>
      <c r="E984" s="85"/>
      <c r="F984" s="85"/>
      <c r="G984" s="86"/>
      <c r="H984" s="80"/>
      <c r="I984" s="80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81"/>
      <c r="Z984" s="77"/>
      <c r="AA984" s="77"/>
      <c r="AB984" s="77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87"/>
      <c r="AP984" s="81"/>
    </row>
    <row r="985" spans="1:42" s="6" customFormat="1" x14ac:dyDescent="0.45">
      <c r="A985" s="65"/>
      <c r="B985" s="83"/>
      <c r="C985" s="83"/>
      <c r="D985" s="84"/>
      <c r="E985" s="85"/>
      <c r="F985" s="85"/>
      <c r="G985" s="86"/>
      <c r="H985" s="80"/>
      <c r="I985" s="80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81"/>
      <c r="Z985" s="77"/>
      <c r="AA985" s="77"/>
      <c r="AB985" s="77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87"/>
      <c r="AP985" s="81"/>
    </row>
    <row r="986" spans="1:42" s="6" customFormat="1" x14ac:dyDescent="0.45">
      <c r="A986" s="65"/>
      <c r="B986" s="83"/>
      <c r="C986" s="83"/>
      <c r="D986" s="84"/>
      <c r="E986" s="85"/>
      <c r="F986" s="85"/>
      <c r="G986" s="86"/>
      <c r="H986" s="80"/>
      <c r="I986" s="80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81"/>
      <c r="Z986" s="77"/>
      <c r="AA986" s="77"/>
      <c r="AB986" s="77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87"/>
      <c r="AP986" s="81"/>
    </row>
    <row r="987" spans="1:42" s="6" customFormat="1" x14ac:dyDescent="0.45">
      <c r="A987" s="65"/>
      <c r="B987" s="83"/>
      <c r="C987" s="83"/>
      <c r="D987" s="84"/>
      <c r="E987" s="85"/>
      <c r="F987" s="85"/>
      <c r="G987" s="86"/>
      <c r="H987" s="80"/>
      <c r="I987" s="80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81"/>
      <c r="Z987" s="77"/>
      <c r="AA987" s="77"/>
      <c r="AB987" s="77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87"/>
      <c r="AP987" s="81"/>
    </row>
    <row r="988" spans="1:42" s="6" customFormat="1" x14ac:dyDescent="0.45">
      <c r="A988" s="65"/>
      <c r="B988" s="83"/>
      <c r="C988" s="83"/>
      <c r="D988" s="84"/>
      <c r="E988" s="85"/>
      <c r="F988" s="85"/>
      <c r="G988" s="86"/>
      <c r="H988" s="80"/>
      <c r="I988" s="80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81"/>
      <c r="Z988" s="77"/>
      <c r="AA988" s="77"/>
      <c r="AB988" s="77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87"/>
      <c r="AP988" s="81"/>
    </row>
    <row r="989" spans="1:42" s="6" customFormat="1" x14ac:dyDescent="0.45">
      <c r="A989" s="65"/>
      <c r="B989" s="83"/>
      <c r="C989" s="83"/>
      <c r="D989" s="84"/>
      <c r="E989" s="85"/>
      <c r="F989" s="85"/>
      <c r="G989" s="86"/>
      <c r="H989" s="80"/>
      <c r="I989" s="80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81"/>
      <c r="Z989" s="77"/>
      <c r="AA989" s="77"/>
      <c r="AB989" s="77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87"/>
      <c r="AP989" s="81"/>
    </row>
    <row r="990" spans="1:42" s="6" customFormat="1" x14ac:dyDescent="0.45">
      <c r="A990" s="65"/>
      <c r="B990" s="83"/>
      <c r="C990" s="83"/>
      <c r="D990" s="84"/>
      <c r="E990" s="85"/>
      <c r="F990" s="85"/>
      <c r="G990" s="86"/>
      <c r="H990" s="80"/>
      <c r="I990" s="80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81"/>
      <c r="Z990" s="77"/>
      <c r="AA990" s="77"/>
      <c r="AB990" s="77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87"/>
      <c r="AP990" s="81"/>
    </row>
    <row r="991" spans="1:42" s="6" customFormat="1" x14ac:dyDescent="0.45">
      <c r="A991" s="65"/>
      <c r="B991" s="83"/>
      <c r="C991" s="83"/>
      <c r="D991" s="84"/>
      <c r="E991" s="85"/>
      <c r="F991" s="85"/>
      <c r="G991" s="86"/>
      <c r="H991" s="80"/>
      <c r="I991" s="80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81"/>
      <c r="Z991" s="77"/>
      <c r="AA991" s="77"/>
      <c r="AB991" s="77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87"/>
      <c r="AP991" s="81"/>
    </row>
    <row r="992" spans="1:42" s="6" customFormat="1" x14ac:dyDescent="0.45">
      <c r="A992" s="65"/>
      <c r="B992" s="83"/>
      <c r="C992" s="83"/>
      <c r="D992" s="84"/>
      <c r="E992" s="85"/>
      <c r="F992" s="85"/>
      <c r="G992" s="86"/>
      <c r="H992" s="80"/>
      <c r="I992" s="80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81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87"/>
      <c r="AP992" s="81"/>
    </row>
    <row r="993" spans="1:42" s="6" customFormat="1" x14ac:dyDescent="0.45">
      <c r="A993" s="65"/>
      <c r="B993" s="83"/>
      <c r="C993" s="83"/>
      <c r="D993" s="84"/>
      <c r="E993" s="85"/>
      <c r="F993" s="85"/>
      <c r="G993" s="86"/>
      <c r="H993" s="80"/>
      <c r="I993" s="80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81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87"/>
      <c r="AP993" s="81"/>
    </row>
    <row r="994" spans="1:42" s="6" customFormat="1" x14ac:dyDescent="0.45">
      <c r="A994" s="65"/>
      <c r="B994" s="83"/>
      <c r="C994" s="83"/>
      <c r="D994" s="84"/>
      <c r="E994" s="85"/>
      <c r="F994" s="85"/>
      <c r="G994" s="86"/>
      <c r="H994" s="80"/>
      <c r="I994" s="80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81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87"/>
      <c r="AP994" s="81"/>
    </row>
    <row r="995" spans="1:42" s="6" customFormat="1" x14ac:dyDescent="0.45">
      <c r="A995" s="65"/>
      <c r="B995" s="83"/>
      <c r="C995" s="83"/>
      <c r="D995" s="84"/>
      <c r="E995" s="85"/>
      <c r="F995" s="85"/>
      <c r="G995" s="86"/>
      <c r="H995" s="80"/>
      <c r="I995" s="80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81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87"/>
      <c r="AP995" s="81"/>
    </row>
    <row r="996" spans="1:42" s="6" customFormat="1" x14ac:dyDescent="0.45">
      <c r="A996" s="65"/>
      <c r="B996" s="83"/>
      <c r="C996" s="83"/>
      <c r="D996" s="84"/>
      <c r="E996" s="85"/>
      <c r="F996" s="85"/>
      <c r="G996" s="86"/>
      <c r="H996" s="80"/>
      <c r="I996" s="80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81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87"/>
      <c r="AP996" s="81"/>
    </row>
    <row r="997" spans="1:42" s="6" customFormat="1" x14ac:dyDescent="0.45">
      <c r="A997" s="65"/>
      <c r="B997" s="83"/>
      <c r="C997" s="83"/>
      <c r="D997" s="84"/>
      <c r="E997" s="85"/>
      <c r="F997" s="85"/>
      <c r="G997" s="86"/>
      <c r="H997" s="80"/>
      <c r="I997" s="80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81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87"/>
      <c r="AP997" s="81"/>
    </row>
    <row r="998" spans="1:42" s="6" customFormat="1" x14ac:dyDescent="0.45">
      <c r="A998" s="65"/>
      <c r="B998" s="83"/>
      <c r="C998" s="83"/>
      <c r="D998" s="84"/>
      <c r="E998" s="85"/>
      <c r="F998" s="85"/>
      <c r="G998" s="86"/>
      <c r="H998" s="80"/>
      <c r="I998" s="80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81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87"/>
      <c r="AP998" s="81"/>
    </row>
    <row r="999" spans="1:42" s="6" customFormat="1" x14ac:dyDescent="0.45">
      <c r="A999" s="65"/>
      <c r="B999" s="83"/>
      <c r="C999" s="83"/>
      <c r="D999" s="84"/>
      <c r="E999" s="85"/>
      <c r="F999" s="85"/>
      <c r="G999" s="86"/>
      <c r="H999" s="80"/>
      <c r="I999" s="80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81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87"/>
      <c r="AP999" s="81"/>
    </row>
    <row r="1000" spans="1:42" s="6" customFormat="1" x14ac:dyDescent="0.45">
      <c r="A1000" s="65"/>
      <c r="B1000" s="83"/>
      <c r="C1000" s="83"/>
      <c r="D1000" s="84"/>
      <c r="E1000" s="85"/>
      <c r="F1000" s="85"/>
      <c r="G1000" s="86"/>
      <c r="H1000" s="80"/>
      <c r="I1000" s="80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81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87"/>
      <c r="AP1000" s="81"/>
    </row>
    <row r="1001" spans="1:42" s="6" customFormat="1" x14ac:dyDescent="0.45">
      <c r="A1001" s="65"/>
      <c r="B1001" s="83"/>
      <c r="C1001" s="83"/>
      <c r="D1001" s="84"/>
      <c r="E1001" s="85"/>
      <c r="F1001" s="85"/>
      <c r="G1001" s="86"/>
      <c r="H1001" s="80"/>
      <c r="I1001" s="80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81"/>
      <c r="Z1001" s="77"/>
      <c r="AA1001" s="77"/>
      <c r="AB1001" s="77"/>
      <c r="AC1001" s="77"/>
      <c r="AD1001" s="77"/>
      <c r="AE1001" s="77"/>
      <c r="AF1001" s="77"/>
      <c r="AG1001" s="77"/>
      <c r="AH1001" s="77"/>
      <c r="AI1001" s="77"/>
      <c r="AJ1001" s="77"/>
      <c r="AK1001" s="77"/>
      <c r="AL1001" s="77"/>
      <c r="AM1001" s="77"/>
      <c r="AN1001" s="77"/>
      <c r="AO1001" s="87"/>
      <c r="AP1001" s="81"/>
    </row>
    <row r="1002" spans="1:42" s="6" customFormat="1" x14ac:dyDescent="0.45">
      <c r="A1002" s="65"/>
      <c r="B1002" s="83"/>
      <c r="C1002" s="83"/>
      <c r="D1002" s="84"/>
      <c r="E1002" s="85"/>
      <c r="F1002" s="85"/>
      <c r="G1002" s="86"/>
      <c r="H1002" s="80"/>
      <c r="I1002" s="80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81"/>
      <c r="Z1002" s="77"/>
      <c r="AA1002" s="77"/>
      <c r="AB1002" s="77"/>
      <c r="AC1002" s="77"/>
      <c r="AD1002" s="77"/>
      <c r="AE1002" s="77"/>
      <c r="AF1002" s="77"/>
      <c r="AG1002" s="77"/>
      <c r="AH1002" s="77"/>
      <c r="AI1002" s="77"/>
      <c r="AJ1002" s="77"/>
      <c r="AK1002" s="77"/>
      <c r="AL1002" s="77"/>
      <c r="AM1002" s="77"/>
      <c r="AN1002" s="77"/>
      <c r="AO1002" s="87"/>
      <c r="AP1002" s="81"/>
    </row>
    <row r="1003" spans="1:42" s="6" customFormat="1" x14ac:dyDescent="0.45">
      <c r="A1003" s="65"/>
      <c r="B1003" s="83"/>
      <c r="C1003" s="83"/>
      <c r="D1003" s="84"/>
      <c r="E1003" s="85"/>
      <c r="F1003" s="85"/>
      <c r="G1003" s="86"/>
      <c r="H1003" s="80"/>
      <c r="I1003" s="80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81"/>
      <c r="Z1003" s="77"/>
      <c r="AA1003" s="77"/>
      <c r="AB1003" s="77"/>
      <c r="AC1003" s="77"/>
      <c r="AD1003" s="77"/>
      <c r="AE1003" s="77"/>
      <c r="AF1003" s="77"/>
      <c r="AG1003" s="77"/>
      <c r="AH1003" s="77"/>
      <c r="AI1003" s="77"/>
      <c r="AJ1003" s="77"/>
      <c r="AK1003" s="77"/>
      <c r="AL1003" s="77"/>
      <c r="AM1003" s="77"/>
      <c r="AN1003" s="77"/>
      <c r="AO1003" s="87"/>
      <c r="AP1003" s="81"/>
    </row>
    <row r="1004" spans="1:42" s="6" customFormat="1" x14ac:dyDescent="0.45">
      <c r="A1004" s="65"/>
      <c r="B1004" s="83"/>
      <c r="C1004" s="83"/>
      <c r="D1004" s="84"/>
      <c r="E1004" s="85"/>
      <c r="F1004" s="85"/>
      <c r="G1004" s="86"/>
      <c r="H1004" s="80"/>
      <c r="I1004" s="80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81"/>
      <c r="Z1004" s="77"/>
      <c r="AA1004" s="77"/>
      <c r="AB1004" s="77"/>
      <c r="AC1004" s="77"/>
      <c r="AD1004" s="77"/>
      <c r="AE1004" s="77"/>
      <c r="AF1004" s="77"/>
      <c r="AG1004" s="77"/>
      <c r="AH1004" s="77"/>
      <c r="AI1004" s="77"/>
      <c r="AJ1004" s="77"/>
      <c r="AK1004" s="77"/>
      <c r="AL1004" s="77"/>
      <c r="AM1004" s="77"/>
      <c r="AN1004" s="77"/>
      <c r="AO1004" s="87"/>
      <c r="AP1004" s="81"/>
    </row>
    <row r="1005" spans="1:42" s="6" customFormat="1" x14ac:dyDescent="0.45">
      <c r="A1005" s="65"/>
      <c r="B1005" s="83"/>
      <c r="C1005" s="83"/>
      <c r="D1005" s="84"/>
      <c r="E1005" s="85"/>
      <c r="F1005" s="85"/>
      <c r="G1005" s="86"/>
      <c r="H1005" s="80"/>
      <c r="I1005" s="80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81"/>
      <c r="Z1005" s="77"/>
      <c r="AA1005" s="77"/>
      <c r="AB1005" s="77"/>
      <c r="AC1005" s="77"/>
      <c r="AD1005" s="77"/>
      <c r="AE1005" s="77"/>
      <c r="AF1005" s="77"/>
      <c r="AG1005" s="77"/>
      <c r="AH1005" s="77"/>
      <c r="AI1005" s="77"/>
      <c r="AJ1005" s="77"/>
      <c r="AK1005" s="77"/>
      <c r="AL1005" s="77"/>
      <c r="AM1005" s="77"/>
      <c r="AN1005" s="77"/>
      <c r="AO1005" s="87"/>
      <c r="AP1005" s="81"/>
    </row>
    <row r="1006" spans="1:42" s="6" customFormat="1" x14ac:dyDescent="0.45">
      <c r="A1006" s="65"/>
      <c r="B1006" s="83"/>
      <c r="C1006" s="83"/>
      <c r="D1006" s="84"/>
      <c r="E1006" s="85"/>
      <c r="F1006" s="85"/>
      <c r="G1006" s="86"/>
      <c r="H1006" s="80"/>
      <c r="I1006" s="80"/>
      <c r="J1006" s="77"/>
      <c r="K1006" s="77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81"/>
      <c r="Z1006" s="77"/>
      <c r="AA1006" s="77"/>
      <c r="AB1006" s="77"/>
      <c r="AC1006" s="77"/>
      <c r="AD1006" s="77"/>
      <c r="AE1006" s="77"/>
      <c r="AF1006" s="77"/>
      <c r="AG1006" s="77"/>
      <c r="AH1006" s="77"/>
      <c r="AI1006" s="77"/>
      <c r="AJ1006" s="77"/>
      <c r="AK1006" s="77"/>
      <c r="AL1006" s="77"/>
      <c r="AM1006" s="77"/>
      <c r="AN1006" s="77"/>
      <c r="AO1006" s="87"/>
      <c r="AP1006" s="81"/>
    </row>
    <row r="1007" spans="1:42" s="6" customFormat="1" x14ac:dyDescent="0.45">
      <c r="A1007" s="65"/>
      <c r="B1007" s="83"/>
      <c r="C1007" s="83"/>
      <c r="D1007" s="84"/>
      <c r="E1007" s="85"/>
      <c r="F1007" s="85"/>
      <c r="G1007" s="86"/>
      <c r="H1007" s="80"/>
      <c r="I1007" s="80"/>
      <c r="J1007" s="77"/>
      <c r="K1007" s="77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81"/>
      <c r="Z1007" s="77"/>
      <c r="AA1007" s="77"/>
      <c r="AB1007" s="77"/>
      <c r="AC1007" s="77"/>
      <c r="AD1007" s="77"/>
      <c r="AE1007" s="77"/>
      <c r="AF1007" s="77"/>
      <c r="AG1007" s="77"/>
      <c r="AH1007" s="77"/>
      <c r="AI1007" s="77"/>
      <c r="AJ1007" s="77"/>
      <c r="AK1007" s="77"/>
      <c r="AL1007" s="77"/>
      <c r="AM1007" s="77"/>
      <c r="AN1007" s="77"/>
      <c r="AO1007" s="87"/>
      <c r="AP1007" s="81"/>
    </row>
    <row r="1008" spans="1:42" s="6" customFormat="1" x14ac:dyDescent="0.45">
      <c r="A1008" s="65"/>
      <c r="B1008" s="83"/>
      <c r="C1008" s="83"/>
      <c r="D1008" s="84"/>
      <c r="E1008" s="85"/>
      <c r="F1008" s="85"/>
      <c r="G1008" s="86"/>
      <c r="H1008" s="80"/>
      <c r="I1008" s="80"/>
      <c r="J1008" s="77"/>
      <c r="K1008" s="77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81"/>
      <c r="Z1008" s="77"/>
      <c r="AA1008" s="77"/>
      <c r="AB1008" s="77"/>
      <c r="AC1008" s="77"/>
      <c r="AD1008" s="77"/>
      <c r="AE1008" s="77"/>
      <c r="AF1008" s="77"/>
      <c r="AG1008" s="77"/>
      <c r="AH1008" s="77"/>
      <c r="AI1008" s="77"/>
      <c r="AJ1008" s="77"/>
      <c r="AK1008" s="77"/>
      <c r="AL1008" s="77"/>
      <c r="AM1008" s="77"/>
      <c r="AN1008" s="77"/>
      <c r="AO1008" s="87"/>
      <c r="AP1008" s="81"/>
    </row>
    <row r="1009" spans="1:42" s="6" customFormat="1" x14ac:dyDescent="0.45">
      <c r="A1009" s="65"/>
      <c r="B1009" s="83"/>
      <c r="C1009" s="83"/>
      <c r="D1009" s="84"/>
      <c r="E1009" s="85"/>
      <c r="F1009" s="85"/>
      <c r="G1009" s="86"/>
      <c r="H1009" s="80"/>
      <c r="I1009" s="80"/>
      <c r="J1009" s="77"/>
      <c r="K1009" s="77"/>
      <c r="L1009" s="77"/>
      <c r="M1009" s="77"/>
      <c r="N1009" s="77"/>
      <c r="O1009" s="77"/>
      <c r="P1009" s="77"/>
      <c r="Q1009" s="77"/>
      <c r="R1009" s="77"/>
      <c r="S1009" s="77"/>
      <c r="T1009" s="77"/>
      <c r="U1009" s="77"/>
      <c r="V1009" s="77"/>
      <c r="W1009" s="77"/>
      <c r="X1009" s="77"/>
      <c r="Y1009" s="81"/>
      <c r="Z1009" s="77"/>
      <c r="AA1009" s="77"/>
      <c r="AB1009" s="77"/>
      <c r="AC1009" s="77"/>
      <c r="AD1009" s="77"/>
      <c r="AE1009" s="77"/>
      <c r="AF1009" s="77"/>
      <c r="AG1009" s="77"/>
      <c r="AH1009" s="77"/>
      <c r="AI1009" s="77"/>
      <c r="AJ1009" s="77"/>
      <c r="AK1009" s="77"/>
      <c r="AL1009" s="77"/>
      <c r="AM1009" s="77"/>
      <c r="AN1009" s="77"/>
      <c r="AO1009" s="87"/>
      <c r="AP1009" s="81"/>
    </row>
    <row r="1010" spans="1:42" s="6" customFormat="1" x14ac:dyDescent="0.45">
      <c r="A1010" s="65"/>
      <c r="B1010" s="83"/>
      <c r="C1010" s="83"/>
      <c r="D1010" s="84"/>
      <c r="E1010" s="85"/>
      <c r="F1010" s="85"/>
      <c r="G1010" s="86"/>
      <c r="H1010" s="80"/>
      <c r="I1010" s="80"/>
      <c r="J1010" s="77"/>
      <c r="K1010" s="77"/>
      <c r="L1010" s="77"/>
      <c r="M1010" s="77"/>
      <c r="N1010" s="77"/>
      <c r="O1010" s="77"/>
      <c r="P1010" s="77"/>
      <c r="Q1010" s="77"/>
      <c r="R1010" s="77"/>
      <c r="S1010" s="77"/>
      <c r="T1010" s="77"/>
      <c r="U1010" s="77"/>
      <c r="V1010" s="77"/>
      <c r="W1010" s="77"/>
      <c r="X1010" s="77"/>
      <c r="Y1010" s="81"/>
      <c r="Z1010" s="77"/>
      <c r="AA1010" s="77"/>
      <c r="AB1010" s="77"/>
      <c r="AC1010" s="77"/>
      <c r="AD1010" s="77"/>
      <c r="AE1010" s="77"/>
      <c r="AF1010" s="77"/>
      <c r="AG1010" s="77"/>
      <c r="AH1010" s="77"/>
      <c r="AI1010" s="77"/>
      <c r="AJ1010" s="77"/>
      <c r="AK1010" s="77"/>
      <c r="AL1010" s="77"/>
      <c r="AM1010" s="77"/>
      <c r="AN1010" s="77"/>
      <c r="AO1010" s="87"/>
      <c r="AP1010" s="81"/>
    </row>
    <row r="1011" spans="1:42" s="6" customFormat="1" x14ac:dyDescent="0.45">
      <c r="A1011" s="65"/>
      <c r="B1011" s="83"/>
      <c r="C1011" s="83"/>
      <c r="D1011" s="84"/>
      <c r="E1011" s="85"/>
      <c r="F1011" s="85"/>
      <c r="G1011" s="86"/>
      <c r="H1011" s="80"/>
      <c r="I1011" s="80"/>
      <c r="J1011" s="77"/>
      <c r="K1011" s="77"/>
      <c r="L1011" s="77"/>
      <c r="M1011" s="77"/>
      <c r="N1011" s="77"/>
      <c r="O1011" s="77"/>
      <c r="P1011" s="77"/>
      <c r="Q1011" s="77"/>
      <c r="R1011" s="77"/>
      <c r="S1011" s="77"/>
      <c r="T1011" s="77"/>
      <c r="U1011" s="77"/>
      <c r="V1011" s="77"/>
      <c r="W1011" s="77"/>
      <c r="X1011" s="77"/>
      <c r="Y1011" s="81"/>
      <c r="Z1011" s="77"/>
      <c r="AA1011" s="77"/>
      <c r="AB1011" s="77"/>
      <c r="AC1011" s="77"/>
      <c r="AD1011" s="77"/>
      <c r="AE1011" s="77"/>
      <c r="AF1011" s="77"/>
      <c r="AG1011" s="77"/>
      <c r="AH1011" s="77"/>
      <c r="AI1011" s="77"/>
      <c r="AJ1011" s="77"/>
      <c r="AK1011" s="77"/>
      <c r="AL1011" s="77"/>
      <c r="AM1011" s="77"/>
      <c r="AN1011" s="77"/>
      <c r="AO1011" s="87"/>
      <c r="AP1011" s="81"/>
    </row>
    <row r="1012" spans="1:42" s="6" customFormat="1" x14ac:dyDescent="0.45">
      <c r="A1012" s="65"/>
      <c r="B1012" s="83"/>
      <c r="C1012" s="83"/>
      <c r="D1012" s="84"/>
      <c r="E1012" s="85"/>
      <c r="F1012" s="85"/>
      <c r="G1012" s="86"/>
      <c r="H1012" s="80"/>
      <c r="I1012" s="80"/>
      <c r="J1012" s="77"/>
      <c r="K1012" s="77"/>
      <c r="L1012" s="77"/>
      <c r="M1012" s="77"/>
      <c r="N1012" s="77"/>
      <c r="O1012" s="77"/>
      <c r="P1012" s="77"/>
      <c r="Q1012" s="77"/>
      <c r="R1012" s="77"/>
      <c r="S1012" s="77"/>
      <c r="T1012" s="77"/>
      <c r="U1012" s="77"/>
      <c r="V1012" s="77"/>
      <c r="W1012" s="77"/>
      <c r="X1012" s="77"/>
      <c r="Y1012" s="81"/>
      <c r="Z1012" s="77"/>
      <c r="AA1012" s="77"/>
      <c r="AB1012" s="77"/>
      <c r="AC1012" s="77"/>
      <c r="AD1012" s="77"/>
      <c r="AE1012" s="77"/>
      <c r="AF1012" s="77"/>
      <c r="AG1012" s="77"/>
      <c r="AH1012" s="77"/>
      <c r="AI1012" s="77"/>
      <c r="AJ1012" s="77"/>
      <c r="AK1012" s="77"/>
      <c r="AL1012" s="77"/>
      <c r="AM1012" s="77"/>
      <c r="AN1012" s="77"/>
      <c r="AO1012" s="87"/>
      <c r="AP1012" s="81"/>
    </row>
    <row r="1013" spans="1:42" s="6" customFormat="1" x14ac:dyDescent="0.45">
      <c r="A1013" s="65"/>
      <c r="B1013" s="83"/>
      <c r="C1013" s="83"/>
      <c r="D1013" s="84"/>
      <c r="E1013" s="85"/>
      <c r="F1013" s="85"/>
      <c r="G1013" s="86"/>
      <c r="H1013" s="80"/>
      <c r="I1013" s="80"/>
      <c r="J1013" s="77"/>
      <c r="K1013" s="77"/>
      <c r="L1013" s="77"/>
      <c r="M1013" s="77"/>
      <c r="N1013" s="77"/>
      <c r="O1013" s="77"/>
      <c r="P1013" s="77"/>
      <c r="Q1013" s="77"/>
      <c r="R1013" s="77"/>
      <c r="S1013" s="77"/>
      <c r="T1013" s="77"/>
      <c r="U1013" s="77"/>
      <c r="V1013" s="77"/>
      <c r="W1013" s="77"/>
      <c r="X1013" s="77"/>
      <c r="Y1013" s="81"/>
      <c r="Z1013" s="77"/>
      <c r="AA1013" s="77"/>
      <c r="AB1013" s="77"/>
      <c r="AC1013" s="77"/>
      <c r="AD1013" s="77"/>
      <c r="AE1013" s="77"/>
      <c r="AF1013" s="77"/>
      <c r="AG1013" s="77"/>
      <c r="AH1013" s="77"/>
      <c r="AI1013" s="77"/>
      <c r="AJ1013" s="77"/>
      <c r="AK1013" s="77"/>
      <c r="AL1013" s="77"/>
      <c r="AM1013" s="77"/>
      <c r="AN1013" s="77"/>
      <c r="AO1013" s="87"/>
      <c r="AP1013" s="81"/>
    </row>
    <row r="1014" spans="1:42" s="6" customFormat="1" x14ac:dyDescent="0.45">
      <c r="A1014" s="65"/>
      <c r="B1014" s="83"/>
      <c r="C1014" s="83"/>
      <c r="D1014" s="84"/>
      <c r="E1014" s="85"/>
      <c r="F1014" s="85"/>
      <c r="G1014" s="86"/>
      <c r="H1014" s="80"/>
      <c r="I1014" s="80"/>
      <c r="J1014" s="77"/>
      <c r="K1014" s="77"/>
      <c r="L1014" s="77"/>
      <c r="M1014" s="77"/>
      <c r="N1014" s="77"/>
      <c r="O1014" s="77"/>
      <c r="P1014" s="77"/>
      <c r="Q1014" s="77"/>
      <c r="R1014" s="77"/>
      <c r="S1014" s="77"/>
      <c r="T1014" s="77"/>
      <c r="U1014" s="77"/>
      <c r="V1014" s="77"/>
      <c r="W1014" s="77"/>
      <c r="X1014" s="77"/>
      <c r="Y1014" s="81"/>
      <c r="Z1014" s="77"/>
      <c r="AA1014" s="77"/>
      <c r="AB1014" s="77"/>
      <c r="AC1014" s="77"/>
      <c r="AD1014" s="77"/>
      <c r="AE1014" s="77"/>
      <c r="AF1014" s="77"/>
      <c r="AG1014" s="77"/>
      <c r="AH1014" s="77"/>
      <c r="AI1014" s="77"/>
      <c r="AJ1014" s="77"/>
      <c r="AK1014" s="77"/>
      <c r="AL1014" s="77"/>
      <c r="AM1014" s="77"/>
      <c r="AN1014" s="77"/>
      <c r="AO1014" s="87"/>
      <c r="AP1014" s="81"/>
    </row>
    <row r="1015" spans="1:42" s="6" customFormat="1" x14ac:dyDescent="0.45">
      <c r="A1015" s="65"/>
      <c r="B1015" s="83"/>
      <c r="C1015" s="83"/>
      <c r="D1015" s="84"/>
      <c r="E1015" s="85"/>
      <c r="F1015" s="85"/>
      <c r="G1015" s="86"/>
      <c r="H1015" s="80"/>
      <c r="I1015" s="80"/>
      <c r="J1015" s="77"/>
      <c r="K1015" s="77"/>
      <c r="L1015" s="77"/>
      <c r="M1015" s="77"/>
      <c r="N1015" s="77"/>
      <c r="O1015" s="77"/>
      <c r="P1015" s="77"/>
      <c r="Q1015" s="77"/>
      <c r="R1015" s="77"/>
      <c r="S1015" s="77"/>
      <c r="T1015" s="77"/>
      <c r="U1015" s="77"/>
      <c r="V1015" s="77"/>
      <c r="W1015" s="77"/>
      <c r="X1015" s="77"/>
      <c r="Y1015" s="81"/>
      <c r="Z1015" s="77"/>
      <c r="AA1015" s="77"/>
      <c r="AB1015" s="77"/>
      <c r="AC1015" s="77"/>
      <c r="AD1015" s="77"/>
      <c r="AE1015" s="77"/>
      <c r="AF1015" s="77"/>
      <c r="AG1015" s="77"/>
      <c r="AH1015" s="77"/>
      <c r="AI1015" s="77"/>
      <c r="AJ1015" s="77"/>
      <c r="AK1015" s="77"/>
      <c r="AL1015" s="77"/>
      <c r="AM1015" s="77"/>
      <c r="AN1015" s="77"/>
      <c r="AO1015" s="87"/>
      <c r="AP1015" s="81"/>
    </row>
    <row r="1016" spans="1:42" s="6" customFormat="1" x14ac:dyDescent="0.45">
      <c r="A1016" s="65"/>
      <c r="B1016" s="83"/>
      <c r="C1016" s="83"/>
      <c r="D1016" s="84"/>
      <c r="E1016" s="85"/>
      <c r="F1016" s="85"/>
      <c r="G1016" s="86"/>
      <c r="H1016" s="80"/>
      <c r="I1016" s="80"/>
      <c r="J1016" s="77"/>
      <c r="K1016" s="77"/>
      <c r="L1016" s="77"/>
      <c r="M1016" s="77"/>
      <c r="N1016" s="77"/>
      <c r="O1016" s="77"/>
      <c r="P1016" s="77"/>
      <c r="Q1016" s="77"/>
      <c r="R1016" s="77"/>
      <c r="S1016" s="77"/>
      <c r="T1016" s="77"/>
      <c r="U1016" s="77"/>
      <c r="V1016" s="77"/>
      <c r="W1016" s="77"/>
      <c r="X1016" s="77"/>
      <c r="Y1016" s="81"/>
      <c r="Z1016" s="77"/>
      <c r="AA1016" s="77"/>
      <c r="AB1016" s="77"/>
      <c r="AC1016" s="77"/>
      <c r="AD1016" s="77"/>
      <c r="AE1016" s="77"/>
      <c r="AF1016" s="77"/>
      <c r="AG1016" s="77"/>
      <c r="AH1016" s="77"/>
      <c r="AI1016" s="77"/>
      <c r="AJ1016" s="77"/>
      <c r="AK1016" s="77"/>
      <c r="AL1016" s="77"/>
      <c r="AM1016" s="77"/>
      <c r="AN1016" s="77"/>
      <c r="AO1016" s="87"/>
      <c r="AP1016" s="81"/>
    </row>
    <row r="1017" spans="1:42" s="6" customFormat="1" x14ac:dyDescent="0.45">
      <c r="A1017" s="65"/>
      <c r="B1017" s="83"/>
      <c r="C1017" s="83"/>
      <c r="D1017" s="84"/>
      <c r="E1017" s="85"/>
      <c r="F1017" s="85"/>
      <c r="G1017" s="86"/>
      <c r="H1017" s="80"/>
      <c r="I1017" s="80"/>
      <c r="J1017" s="77"/>
      <c r="K1017" s="77"/>
      <c r="L1017" s="77"/>
      <c r="M1017" s="77"/>
      <c r="N1017" s="77"/>
      <c r="O1017" s="77"/>
      <c r="P1017" s="77"/>
      <c r="Q1017" s="77"/>
      <c r="R1017" s="77"/>
      <c r="S1017" s="77"/>
      <c r="T1017" s="77"/>
      <c r="U1017" s="77"/>
      <c r="V1017" s="77"/>
      <c r="W1017" s="77"/>
      <c r="X1017" s="77"/>
      <c r="Y1017" s="81"/>
      <c r="Z1017" s="77"/>
      <c r="AA1017" s="77"/>
      <c r="AB1017" s="77"/>
      <c r="AC1017" s="77"/>
      <c r="AD1017" s="77"/>
      <c r="AE1017" s="77"/>
      <c r="AF1017" s="77"/>
      <c r="AG1017" s="77"/>
      <c r="AH1017" s="77"/>
      <c r="AI1017" s="77"/>
      <c r="AJ1017" s="77"/>
      <c r="AK1017" s="77"/>
      <c r="AL1017" s="77"/>
      <c r="AM1017" s="77"/>
      <c r="AN1017" s="77"/>
      <c r="AO1017" s="87"/>
      <c r="AP1017" s="81"/>
    </row>
    <row r="1018" spans="1:42" s="6" customFormat="1" x14ac:dyDescent="0.45">
      <c r="A1018" s="65"/>
      <c r="B1018" s="83"/>
      <c r="C1018" s="83"/>
      <c r="D1018" s="84"/>
      <c r="E1018" s="85"/>
      <c r="F1018" s="85"/>
      <c r="G1018" s="86"/>
      <c r="H1018" s="80"/>
      <c r="I1018" s="80"/>
      <c r="J1018" s="77"/>
      <c r="K1018" s="77"/>
      <c r="L1018" s="77"/>
      <c r="M1018" s="77"/>
      <c r="N1018" s="77"/>
      <c r="O1018" s="77"/>
      <c r="P1018" s="77"/>
      <c r="Q1018" s="77"/>
      <c r="R1018" s="77"/>
      <c r="S1018" s="77"/>
      <c r="T1018" s="77"/>
      <c r="U1018" s="77"/>
      <c r="V1018" s="77"/>
      <c r="W1018" s="77"/>
      <c r="X1018" s="77"/>
      <c r="Y1018" s="81"/>
      <c r="Z1018" s="77"/>
      <c r="AA1018" s="77"/>
      <c r="AB1018" s="77"/>
      <c r="AC1018" s="77"/>
      <c r="AD1018" s="77"/>
      <c r="AE1018" s="77"/>
      <c r="AF1018" s="77"/>
      <c r="AG1018" s="77"/>
      <c r="AH1018" s="77"/>
      <c r="AI1018" s="77"/>
      <c r="AJ1018" s="77"/>
      <c r="AK1018" s="77"/>
      <c r="AL1018" s="77"/>
      <c r="AM1018" s="77"/>
      <c r="AN1018" s="77"/>
      <c r="AO1018" s="87"/>
      <c r="AP1018" s="81"/>
    </row>
    <row r="1019" spans="1:42" s="6" customFormat="1" x14ac:dyDescent="0.45">
      <c r="A1019" s="65"/>
      <c r="B1019" s="83"/>
      <c r="C1019" s="83"/>
      <c r="D1019" s="84"/>
      <c r="E1019" s="85"/>
      <c r="F1019" s="85"/>
      <c r="G1019" s="86"/>
      <c r="H1019" s="80"/>
      <c r="I1019" s="80"/>
      <c r="J1019" s="77"/>
      <c r="K1019" s="77"/>
      <c r="L1019" s="77"/>
      <c r="M1019" s="77"/>
      <c r="N1019" s="77"/>
      <c r="O1019" s="77"/>
      <c r="P1019" s="77"/>
      <c r="Q1019" s="77"/>
      <c r="R1019" s="77"/>
      <c r="S1019" s="77"/>
      <c r="T1019" s="77"/>
      <c r="U1019" s="77"/>
      <c r="V1019" s="77"/>
      <c r="W1019" s="77"/>
      <c r="X1019" s="77"/>
      <c r="Y1019" s="81"/>
      <c r="Z1019" s="77"/>
      <c r="AA1019" s="77"/>
      <c r="AB1019" s="77"/>
      <c r="AC1019" s="77"/>
      <c r="AD1019" s="77"/>
      <c r="AE1019" s="77"/>
      <c r="AF1019" s="77"/>
      <c r="AG1019" s="77"/>
      <c r="AH1019" s="77"/>
      <c r="AI1019" s="77"/>
      <c r="AJ1019" s="77"/>
      <c r="AK1019" s="77"/>
      <c r="AL1019" s="77"/>
      <c r="AM1019" s="77"/>
      <c r="AN1019" s="77"/>
      <c r="AO1019" s="87"/>
      <c r="AP1019" s="81"/>
    </row>
    <row r="1020" spans="1:42" s="6" customFormat="1" x14ac:dyDescent="0.45">
      <c r="A1020" s="65"/>
      <c r="B1020" s="83"/>
      <c r="C1020" s="83"/>
      <c r="D1020" s="84"/>
      <c r="E1020" s="85"/>
      <c r="F1020" s="85"/>
      <c r="G1020" s="86"/>
      <c r="H1020" s="80"/>
      <c r="I1020" s="80"/>
      <c r="J1020" s="77"/>
      <c r="K1020" s="77"/>
      <c r="L1020" s="77"/>
      <c r="M1020" s="77"/>
      <c r="N1020" s="77"/>
      <c r="O1020" s="77"/>
      <c r="P1020" s="77"/>
      <c r="Q1020" s="77"/>
      <c r="R1020" s="77"/>
      <c r="S1020" s="77"/>
      <c r="T1020" s="77"/>
      <c r="U1020" s="77"/>
      <c r="V1020" s="77"/>
      <c r="W1020" s="77"/>
      <c r="X1020" s="77"/>
      <c r="Y1020" s="81"/>
      <c r="Z1020" s="77"/>
      <c r="AA1020" s="77"/>
      <c r="AB1020" s="77"/>
      <c r="AC1020" s="77"/>
      <c r="AD1020" s="77"/>
      <c r="AE1020" s="77"/>
      <c r="AF1020" s="77"/>
      <c r="AG1020" s="77"/>
      <c r="AH1020" s="77"/>
      <c r="AI1020" s="77"/>
      <c r="AJ1020" s="77"/>
      <c r="AK1020" s="77"/>
      <c r="AL1020" s="77"/>
      <c r="AM1020" s="77"/>
      <c r="AN1020" s="77"/>
      <c r="AO1020" s="87"/>
      <c r="AP1020" s="81"/>
    </row>
    <row r="1021" spans="1:42" s="6" customFormat="1" x14ac:dyDescent="0.45">
      <c r="A1021" s="65"/>
      <c r="B1021" s="83"/>
      <c r="C1021" s="83"/>
      <c r="D1021" s="84"/>
      <c r="E1021" s="85"/>
      <c r="F1021" s="85"/>
      <c r="G1021" s="86"/>
      <c r="H1021" s="80"/>
      <c r="I1021" s="80"/>
      <c r="J1021" s="77"/>
      <c r="K1021" s="77"/>
      <c r="L1021" s="77"/>
      <c r="M1021" s="77"/>
      <c r="N1021" s="77"/>
      <c r="O1021" s="77"/>
      <c r="P1021" s="77"/>
      <c r="Q1021" s="77"/>
      <c r="R1021" s="77"/>
      <c r="S1021" s="77"/>
      <c r="T1021" s="77"/>
      <c r="U1021" s="77"/>
      <c r="V1021" s="77"/>
      <c r="W1021" s="77"/>
      <c r="X1021" s="77"/>
      <c r="Y1021" s="81"/>
      <c r="Z1021" s="77"/>
      <c r="AA1021" s="77"/>
      <c r="AB1021" s="77"/>
      <c r="AC1021" s="77"/>
      <c r="AD1021" s="77"/>
      <c r="AE1021" s="77"/>
      <c r="AF1021" s="77"/>
      <c r="AG1021" s="77"/>
      <c r="AH1021" s="77"/>
      <c r="AI1021" s="77"/>
      <c r="AJ1021" s="77"/>
      <c r="AK1021" s="77"/>
      <c r="AL1021" s="77"/>
      <c r="AM1021" s="77"/>
      <c r="AN1021" s="77"/>
      <c r="AO1021" s="87"/>
      <c r="AP1021" s="81"/>
    </row>
    <row r="1022" spans="1:42" s="6" customFormat="1" x14ac:dyDescent="0.45">
      <c r="A1022" s="65"/>
      <c r="B1022" s="83"/>
      <c r="C1022" s="83"/>
      <c r="D1022" s="84"/>
      <c r="E1022" s="85"/>
      <c r="F1022" s="85"/>
      <c r="G1022" s="86"/>
      <c r="H1022" s="80"/>
      <c r="I1022" s="80"/>
      <c r="J1022" s="77"/>
      <c r="K1022" s="77"/>
      <c r="L1022" s="77"/>
      <c r="M1022" s="77"/>
      <c r="N1022" s="77"/>
      <c r="O1022" s="77"/>
      <c r="P1022" s="77"/>
      <c r="Q1022" s="77"/>
      <c r="R1022" s="77"/>
      <c r="S1022" s="77"/>
      <c r="T1022" s="77"/>
      <c r="U1022" s="77"/>
      <c r="V1022" s="77"/>
      <c r="W1022" s="77"/>
      <c r="X1022" s="77"/>
      <c r="Y1022" s="81"/>
      <c r="Z1022" s="77"/>
      <c r="AA1022" s="77"/>
      <c r="AB1022" s="77"/>
      <c r="AC1022" s="77"/>
      <c r="AD1022" s="77"/>
      <c r="AE1022" s="77"/>
      <c r="AF1022" s="77"/>
      <c r="AG1022" s="77"/>
      <c r="AH1022" s="77"/>
      <c r="AI1022" s="77"/>
      <c r="AJ1022" s="77"/>
      <c r="AK1022" s="77"/>
      <c r="AL1022" s="77"/>
      <c r="AM1022" s="77"/>
      <c r="AN1022" s="77"/>
      <c r="AO1022" s="87"/>
      <c r="AP1022" s="81"/>
    </row>
    <row r="1023" spans="1:42" s="6" customFormat="1" x14ac:dyDescent="0.45">
      <c r="A1023" s="65"/>
      <c r="B1023" s="83"/>
      <c r="C1023" s="83"/>
      <c r="D1023" s="84"/>
      <c r="E1023" s="85"/>
      <c r="F1023" s="85"/>
      <c r="G1023" s="86"/>
      <c r="H1023" s="80"/>
      <c r="I1023" s="80"/>
      <c r="J1023" s="77"/>
      <c r="K1023" s="77"/>
      <c r="L1023" s="77"/>
      <c r="M1023" s="77"/>
      <c r="N1023" s="77"/>
      <c r="O1023" s="77"/>
      <c r="P1023" s="77"/>
      <c r="Q1023" s="77"/>
      <c r="R1023" s="77"/>
      <c r="S1023" s="77"/>
      <c r="T1023" s="77"/>
      <c r="U1023" s="77"/>
      <c r="V1023" s="77"/>
      <c r="W1023" s="77"/>
      <c r="X1023" s="77"/>
      <c r="Y1023" s="81"/>
      <c r="Z1023" s="77"/>
      <c r="AA1023" s="77"/>
      <c r="AB1023" s="77"/>
      <c r="AC1023" s="77"/>
      <c r="AD1023" s="77"/>
      <c r="AE1023" s="77"/>
      <c r="AF1023" s="77"/>
      <c r="AG1023" s="77"/>
      <c r="AH1023" s="77"/>
      <c r="AI1023" s="77"/>
      <c r="AJ1023" s="77"/>
      <c r="AK1023" s="77"/>
      <c r="AL1023" s="77"/>
      <c r="AM1023" s="77"/>
      <c r="AN1023" s="77"/>
      <c r="AO1023" s="87"/>
      <c r="AP1023" s="81"/>
    </row>
    <row r="1024" spans="1:42" s="6" customFormat="1" x14ac:dyDescent="0.45">
      <c r="A1024" s="65"/>
      <c r="B1024" s="83"/>
      <c r="C1024" s="83"/>
      <c r="D1024" s="84"/>
      <c r="E1024" s="85"/>
      <c r="F1024" s="85"/>
      <c r="G1024" s="86"/>
      <c r="H1024" s="80"/>
      <c r="I1024" s="80"/>
      <c r="J1024" s="77"/>
      <c r="K1024" s="77"/>
      <c r="L1024" s="77"/>
      <c r="M1024" s="77"/>
      <c r="N1024" s="77"/>
      <c r="O1024" s="77"/>
      <c r="P1024" s="77"/>
      <c r="Q1024" s="77"/>
      <c r="R1024" s="77"/>
      <c r="S1024" s="77"/>
      <c r="T1024" s="77"/>
      <c r="U1024" s="77"/>
      <c r="V1024" s="77"/>
      <c r="W1024" s="77"/>
      <c r="X1024" s="77"/>
      <c r="Y1024" s="81"/>
      <c r="Z1024" s="77"/>
      <c r="AA1024" s="77"/>
      <c r="AB1024" s="77"/>
      <c r="AC1024" s="77"/>
      <c r="AD1024" s="77"/>
      <c r="AE1024" s="77"/>
      <c r="AF1024" s="77"/>
      <c r="AG1024" s="77"/>
      <c r="AH1024" s="77"/>
      <c r="AI1024" s="77"/>
      <c r="AJ1024" s="77"/>
      <c r="AK1024" s="77"/>
      <c r="AL1024" s="77"/>
      <c r="AM1024" s="77"/>
      <c r="AN1024" s="77"/>
      <c r="AO1024" s="87"/>
      <c r="AP1024" s="81"/>
    </row>
    <row r="1025" spans="1:42" s="6" customFormat="1" x14ac:dyDescent="0.45">
      <c r="A1025" s="65"/>
      <c r="B1025" s="83"/>
      <c r="C1025" s="83"/>
      <c r="D1025" s="84"/>
      <c r="E1025" s="85"/>
      <c r="F1025" s="85"/>
      <c r="G1025" s="86"/>
      <c r="H1025" s="80"/>
      <c r="I1025" s="80"/>
      <c r="J1025" s="77"/>
      <c r="K1025" s="77"/>
      <c r="L1025" s="77"/>
      <c r="M1025" s="77"/>
      <c r="N1025" s="77"/>
      <c r="O1025" s="77"/>
      <c r="P1025" s="77"/>
      <c r="Q1025" s="77"/>
      <c r="R1025" s="77"/>
      <c r="S1025" s="77"/>
      <c r="T1025" s="77"/>
      <c r="U1025" s="77"/>
      <c r="V1025" s="77"/>
      <c r="W1025" s="77"/>
      <c r="X1025" s="77"/>
      <c r="Y1025" s="81"/>
      <c r="Z1025" s="77"/>
      <c r="AA1025" s="77"/>
      <c r="AB1025" s="77"/>
      <c r="AC1025" s="77"/>
      <c r="AD1025" s="77"/>
      <c r="AE1025" s="77"/>
      <c r="AF1025" s="77"/>
      <c r="AG1025" s="77"/>
      <c r="AH1025" s="77"/>
      <c r="AI1025" s="77"/>
      <c r="AJ1025" s="77"/>
      <c r="AK1025" s="77"/>
      <c r="AL1025" s="77"/>
      <c r="AM1025" s="77"/>
      <c r="AN1025" s="77"/>
      <c r="AO1025" s="87"/>
      <c r="AP1025" s="81"/>
    </row>
    <row r="1026" spans="1:42" s="6" customFormat="1" x14ac:dyDescent="0.45">
      <c r="A1026" s="65"/>
      <c r="B1026" s="83"/>
      <c r="C1026" s="83"/>
      <c r="D1026" s="84"/>
      <c r="E1026" s="85"/>
      <c r="F1026" s="85"/>
      <c r="G1026" s="86"/>
      <c r="H1026" s="80"/>
      <c r="I1026" s="80"/>
      <c r="J1026" s="77"/>
      <c r="K1026" s="77"/>
      <c r="L1026" s="77"/>
      <c r="M1026" s="77"/>
      <c r="N1026" s="77"/>
      <c r="O1026" s="77"/>
      <c r="P1026" s="77"/>
      <c r="Q1026" s="77"/>
      <c r="R1026" s="77"/>
      <c r="S1026" s="77"/>
      <c r="T1026" s="77"/>
      <c r="U1026" s="77"/>
      <c r="V1026" s="77"/>
      <c r="W1026" s="77"/>
      <c r="X1026" s="77"/>
      <c r="Y1026" s="81"/>
      <c r="Z1026" s="77"/>
      <c r="AA1026" s="77"/>
      <c r="AB1026" s="77"/>
      <c r="AC1026" s="77"/>
      <c r="AD1026" s="77"/>
      <c r="AE1026" s="77"/>
      <c r="AF1026" s="77"/>
      <c r="AG1026" s="77"/>
      <c r="AH1026" s="77"/>
      <c r="AI1026" s="77"/>
      <c r="AJ1026" s="77"/>
      <c r="AK1026" s="77"/>
      <c r="AL1026" s="77"/>
      <c r="AM1026" s="77"/>
      <c r="AN1026" s="77"/>
      <c r="AO1026" s="87"/>
      <c r="AP1026" s="81"/>
    </row>
    <row r="1027" spans="1:42" s="6" customFormat="1" x14ac:dyDescent="0.45">
      <c r="A1027" s="65"/>
      <c r="B1027" s="83"/>
      <c r="C1027" s="83"/>
      <c r="D1027" s="84"/>
      <c r="E1027" s="85"/>
      <c r="F1027" s="85"/>
      <c r="G1027" s="86"/>
      <c r="H1027" s="80"/>
      <c r="I1027" s="80"/>
      <c r="J1027" s="77"/>
      <c r="K1027" s="77"/>
      <c r="L1027" s="77"/>
      <c r="M1027" s="77"/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/>
      <c r="Y1027" s="81"/>
      <c r="Z1027" s="77"/>
      <c r="AA1027" s="77"/>
      <c r="AB1027" s="77"/>
      <c r="AC1027" s="77"/>
      <c r="AD1027" s="77"/>
      <c r="AE1027" s="77"/>
      <c r="AF1027" s="77"/>
      <c r="AG1027" s="77"/>
      <c r="AH1027" s="77"/>
      <c r="AI1027" s="77"/>
      <c r="AJ1027" s="77"/>
      <c r="AK1027" s="77"/>
      <c r="AL1027" s="77"/>
      <c r="AM1027" s="77"/>
      <c r="AN1027" s="77"/>
      <c r="AO1027" s="87"/>
      <c r="AP1027" s="81"/>
    </row>
    <row r="1028" spans="1:42" s="6" customFormat="1" x14ac:dyDescent="0.45">
      <c r="A1028" s="65"/>
      <c r="B1028" s="83"/>
      <c r="C1028" s="83"/>
      <c r="D1028" s="84"/>
      <c r="E1028" s="85"/>
      <c r="F1028" s="85"/>
      <c r="G1028" s="86"/>
      <c r="H1028" s="80"/>
      <c r="I1028" s="80"/>
      <c r="J1028" s="77"/>
      <c r="K1028" s="77"/>
      <c r="L1028" s="77"/>
      <c r="M1028" s="77"/>
      <c r="N1028" s="77"/>
      <c r="O1028" s="77"/>
      <c r="P1028" s="77"/>
      <c r="Q1028" s="77"/>
      <c r="R1028" s="77"/>
      <c r="S1028" s="77"/>
      <c r="T1028" s="77"/>
      <c r="U1028" s="77"/>
      <c r="V1028" s="77"/>
      <c r="W1028" s="77"/>
      <c r="X1028" s="77"/>
      <c r="Y1028" s="81"/>
      <c r="Z1028" s="77"/>
      <c r="AA1028" s="77"/>
      <c r="AB1028" s="77"/>
      <c r="AC1028" s="77"/>
      <c r="AD1028" s="77"/>
      <c r="AE1028" s="77"/>
      <c r="AF1028" s="77"/>
      <c r="AG1028" s="77"/>
      <c r="AH1028" s="77"/>
      <c r="AI1028" s="77"/>
      <c r="AJ1028" s="77"/>
      <c r="AK1028" s="77"/>
      <c r="AL1028" s="77"/>
      <c r="AM1028" s="77"/>
      <c r="AN1028" s="77"/>
      <c r="AO1028" s="87"/>
      <c r="AP1028" s="81"/>
    </row>
    <row r="1029" spans="1:42" s="6" customFormat="1" x14ac:dyDescent="0.45">
      <c r="A1029" s="65"/>
      <c r="B1029" s="83"/>
      <c r="C1029" s="83"/>
      <c r="D1029" s="84"/>
      <c r="E1029" s="85"/>
      <c r="F1029" s="85"/>
      <c r="G1029" s="86"/>
      <c r="H1029" s="80"/>
      <c r="I1029" s="80"/>
      <c r="J1029" s="77"/>
      <c r="K1029" s="77"/>
      <c r="L1029" s="77"/>
      <c r="M1029" s="77"/>
      <c r="N1029" s="77"/>
      <c r="O1029" s="77"/>
      <c r="P1029" s="77"/>
      <c r="Q1029" s="77"/>
      <c r="R1029" s="77"/>
      <c r="S1029" s="77"/>
      <c r="T1029" s="77"/>
      <c r="U1029" s="77"/>
      <c r="V1029" s="77"/>
      <c r="W1029" s="77"/>
      <c r="X1029" s="77"/>
      <c r="Y1029" s="81"/>
      <c r="Z1029" s="77"/>
      <c r="AA1029" s="77"/>
      <c r="AB1029" s="77"/>
      <c r="AC1029" s="77"/>
      <c r="AD1029" s="77"/>
      <c r="AE1029" s="77"/>
      <c r="AF1029" s="77"/>
      <c r="AG1029" s="77"/>
      <c r="AH1029" s="77"/>
      <c r="AI1029" s="77"/>
      <c r="AJ1029" s="77"/>
      <c r="AK1029" s="77"/>
      <c r="AL1029" s="77"/>
      <c r="AM1029" s="77"/>
      <c r="AN1029" s="77"/>
      <c r="AO1029" s="87"/>
      <c r="AP1029" s="81"/>
    </row>
    <row r="1030" spans="1:42" s="6" customFormat="1" x14ac:dyDescent="0.45">
      <c r="A1030" s="65"/>
      <c r="B1030" s="83"/>
      <c r="C1030" s="83"/>
      <c r="D1030" s="84"/>
      <c r="E1030" s="85"/>
      <c r="F1030" s="85"/>
      <c r="G1030" s="86"/>
      <c r="H1030" s="80"/>
      <c r="I1030" s="80"/>
      <c r="J1030" s="77"/>
      <c r="K1030" s="77"/>
      <c r="L1030" s="77"/>
      <c r="M1030" s="77"/>
      <c r="N1030" s="77"/>
      <c r="O1030" s="77"/>
      <c r="P1030" s="77"/>
      <c r="Q1030" s="77"/>
      <c r="R1030" s="77"/>
      <c r="S1030" s="77"/>
      <c r="T1030" s="77"/>
      <c r="U1030" s="77"/>
      <c r="V1030" s="77"/>
      <c r="W1030" s="77"/>
      <c r="X1030" s="77"/>
      <c r="Y1030" s="81"/>
      <c r="Z1030" s="77"/>
      <c r="AA1030" s="77"/>
      <c r="AB1030" s="77"/>
      <c r="AC1030" s="77"/>
      <c r="AD1030" s="77"/>
      <c r="AE1030" s="77"/>
      <c r="AF1030" s="77"/>
      <c r="AG1030" s="77"/>
      <c r="AH1030" s="77"/>
      <c r="AI1030" s="77"/>
      <c r="AJ1030" s="77"/>
      <c r="AK1030" s="77"/>
      <c r="AL1030" s="77"/>
      <c r="AM1030" s="77"/>
      <c r="AN1030" s="77"/>
      <c r="AO1030" s="87"/>
      <c r="AP1030" s="81"/>
    </row>
    <row r="1031" spans="1:42" s="6" customFormat="1" x14ac:dyDescent="0.45">
      <c r="A1031" s="65"/>
      <c r="B1031" s="83"/>
      <c r="C1031" s="83"/>
      <c r="D1031" s="84"/>
      <c r="E1031" s="85"/>
      <c r="F1031" s="85"/>
      <c r="G1031" s="86"/>
      <c r="H1031" s="80"/>
      <c r="I1031" s="80"/>
      <c r="J1031" s="77"/>
      <c r="K1031" s="77"/>
      <c r="L1031" s="77"/>
      <c r="M1031" s="77"/>
      <c r="N1031" s="77"/>
      <c r="O1031" s="77"/>
      <c r="P1031" s="77"/>
      <c r="Q1031" s="77"/>
      <c r="R1031" s="77"/>
      <c r="S1031" s="77"/>
      <c r="T1031" s="77"/>
      <c r="U1031" s="77"/>
      <c r="V1031" s="77"/>
      <c r="W1031" s="77"/>
      <c r="X1031" s="77"/>
      <c r="Y1031" s="81"/>
      <c r="Z1031" s="77"/>
      <c r="AA1031" s="77"/>
      <c r="AB1031" s="77"/>
      <c r="AC1031" s="77"/>
      <c r="AD1031" s="77"/>
      <c r="AE1031" s="77"/>
      <c r="AF1031" s="77"/>
      <c r="AG1031" s="77"/>
      <c r="AH1031" s="77"/>
      <c r="AI1031" s="77"/>
      <c r="AJ1031" s="77"/>
      <c r="AK1031" s="77"/>
      <c r="AL1031" s="77"/>
      <c r="AM1031" s="77"/>
      <c r="AN1031" s="77"/>
      <c r="AO1031" s="87"/>
      <c r="AP1031" s="81"/>
    </row>
    <row r="1032" spans="1:42" s="6" customFormat="1" x14ac:dyDescent="0.45">
      <c r="A1032" s="65"/>
      <c r="B1032" s="83"/>
      <c r="C1032" s="83"/>
      <c r="D1032" s="84"/>
      <c r="E1032" s="85"/>
      <c r="F1032" s="85"/>
      <c r="G1032" s="86"/>
      <c r="H1032" s="80"/>
      <c r="I1032" s="80"/>
      <c r="J1032" s="77"/>
      <c r="K1032" s="77"/>
      <c r="L1032" s="77"/>
      <c r="M1032" s="77"/>
      <c r="N1032" s="77"/>
      <c r="O1032" s="77"/>
      <c r="P1032" s="77"/>
      <c r="Q1032" s="77"/>
      <c r="R1032" s="77"/>
      <c r="S1032" s="77"/>
      <c r="T1032" s="77"/>
      <c r="U1032" s="77"/>
      <c r="V1032" s="77"/>
      <c r="W1032" s="77"/>
      <c r="X1032" s="77"/>
      <c r="Y1032" s="81"/>
      <c r="Z1032" s="77"/>
      <c r="AA1032" s="77"/>
      <c r="AB1032" s="77"/>
      <c r="AC1032" s="77"/>
      <c r="AD1032" s="77"/>
      <c r="AE1032" s="77"/>
      <c r="AF1032" s="77"/>
      <c r="AG1032" s="77"/>
      <c r="AH1032" s="77"/>
      <c r="AI1032" s="77"/>
      <c r="AJ1032" s="77"/>
      <c r="AK1032" s="77"/>
      <c r="AL1032" s="77"/>
      <c r="AM1032" s="77"/>
      <c r="AN1032" s="77"/>
      <c r="AO1032" s="87"/>
      <c r="AP1032" s="81"/>
    </row>
    <row r="1033" spans="1:42" s="6" customFormat="1" x14ac:dyDescent="0.45">
      <c r="A1033" s="65"/>
      <c r="B1033" s="83"/>
      <c r="C1033" s="83"/>
      <c r="D1033" s="84"/>
      <c r="E1033" s="85"/>
      <c r="F1033" s="85"/>
      <c r="G1033" s="86"/>
      <c r="H1033" s="80"/>
      <c r="I1033" s="80"/>
      <c r="J1033" s="77"/>
      <c r="K1033" s="77"/>
      <c r="L1033" s="77"/>
      <c r="M1033" s="77"/>
      <c r="N1033" s="77"/>
      <c r="O1033" s="77"/>
      <c r="P1033" s="77"/>
      <c r="Q1033" s="77"/>
      <c r="R1033" s="77"/>
      <c r="S1033" s="77"/>
      <c r="T1033" s="77"/>
      <c r="U1033" s="77"/>
      <c r="V1033" s="77"/>
      <c r="W1033" s="77"/>
      <c r="X1033" s="77"/>
      <c r="Y1033" s="81"/>
      <c r="Z1033" s="77"/>
      <c r="AA1033" s="77"/>
      <c r="AB1033" s="77"/>
      <c r="AC1033" s="77"/>
      <c r="AD1033" s="77"/>
      <c r="AE1033" s="77"/>
      <c r="AF1033" s="77"/>
      <c r="AG1033" s="77"/>
      <c r="AH1033" s="77"/>
      <c r="AI1033" s="77"/>
      <c r="AJ1033" s="77"/>
      <c r="AK1033" s="77"/>
      <c r="AL1033" s="77"/>
      <c r="AM1033" s="77"/>
      <c r="AN1033" s="77"/>
      <c r="AO1033" s="87"/>
      <c r="AP1033" s="81"/>
    </row>
    <row r="1034" spans="1:42" s="6" customFormat="1" x14ac:dyDescent="0.45">
      <c r="A1034" s="65"/>
      <c r="B1034" s="83"/>
      <c r="C1034" s="83"/>
      <c r="D1034" s="84"/>
      <c r="E1034" s="85"/>
      <c r="F1034" s="85"/>
      <c r="G1034" s="86"/>
      <c r="H1034" s="80"/>
      <c r="I1034" s="80"/>
      <c r="J1034" s="77"/>
      <c r="K1034" s="77"/>
      <c r="L1034" s="77"/>
      <c r="M1034" s="77"/>
      <c r="N1034" s="77"/>
      <c r="O1034" s="77"/>
      <c r="P1034" s="77"/>
      <c r="Q1034" s="77"/>
      <c r="R1034" s="77"/>
      <c r="S1034" s="77"/>
      <c r="T1034" s="77"/>
      <c r="U1034" s="77"/>
      <c r="V1034" s="77"/>
      <c r="W1034" s="77"/>
      <c r="X1034" s="77"/>
      <c r="Y1034" s="81"/>
      <c r="Z1034" s="77"/>
      <c r="AA1034" s="77"/>
      <c r="AB1034" s="77"/>
      <c r="AC1034" s="77"/>
      <c r="AD1034" s="77"/>
      <c r="AE1034" s="77"/>
      <c r="AF1034" s="77"/>
      <c r="AG1034" s="77"/>
      <c r="AH1034" s="77"/>
      <c r="AI1034" s="77"/>
      <c r="AJ1034" s="77"/>
      <c r="AK1034" s="77"/>
      <c r="AL1034" s="77"/>
      <c r="AM1034" s="77"/>
      <c r="AN1034" s="77"/>
      <c r="AO1034" s="87"/>
      <c r="AP1034" s="81"/>
    </row>
    <row r="1035" spans="1:42" s="6" customFormat="1" x14ac:dyDescent="0.45">
      <c r="A1035" s="65"/>
      <c r="B1035" s="83"/>
      <c r="C1035" s="83"/>
      <c r="D1035" s="84"/>
      <c r="E1035" s="85"/>
      <c r="F1035" s="85"/>
      <c r="G1035" s="86"/>
      <c r="H1035" s="80"/>
      <c r="I1035" s="80"/>
      <c r="J1035" s="77"/>
      <c r="K1035" s="77"/>
      <c r="L1035" s="77"/>
      <c r="M1035" s="77"/>
      <c r="N1035" s="77"/>
      <c r="O1035" s="77"/>
      <c r="P1035" s="77"/>
      <c r="Q1035" s="77"/>
      <c r="R1035" s="77"/>
      <c r="S1035" s="77"/>
      <c r="T1035" s="77"/>
      <c r="U1035" s="77"/>
      <c r="V1035" s="77"/>
      <c r="W1035" s="77"/>
      <c r="X1035" s="77"/>
      <c r="Y1035" s="81"/>
      <c r="Z1035" s="77"/>
      <c r="AA1035" s="77"/>
      <c r="AB1035" s="77"/>
      <c r="AC1035" s="77"/>
      <c r="AD1035" s="77"/>
      <c r="AE1035" s="77"/>
      <c r="AF1035" s="77"/>
      <c r="AG1035" s="77"/>
      <c r="AH1035" s="77"/>
      <c r="AI1035" s="77"/>
      <c r="AJ1035" s="77"/>
      <c r="AK1035" s="77"/>
      <c r="AL1035" s="77"/>
      <c r="AM1035" s="77"/>
      <c r="AN1035" s="77"/>
      <c r="AO1035" s="87"/>
      <c r="AP1035" s="81"/>
    </row>
    <row r="1036" spans="1:42" s="6" customFormat="1" x14ac:dyDescent="0.45">
      <c r="A1036" s="65"/>
      <c r="B1036" s="83"/>
      <c r="C1036" s="83"/>
      <c r="D1036" s="84"/>
      <c r="E1036" s="85"/>
      <c r="F1036" s="85"/>
      <c r="G1036" s="86"/>
      <c r="H1036" s="80"/>
      <c r="I1036" s="80"/>
      <c r="J1036" s="77"/>
      <c r="K1036" s="77"/>
      <c r="L1036" s="77"/>
      <c r="M1036" s="77"/>
      <c r="N1036" s="77"/>
      <c r="O1036" s="77"/>
      <c r="P1036" s="77"/>
      <c r="Q1036" s="77"/>
      <c r="R1036" s="77"/>
      <c r="S1036" s="77"/>
      <c r="T1036" s="77"/>
      <c r="U1036" s="77"/>
      <c r="V1036" s="77"/>
      <c r="W1036" s="77"/>
      <c r="X1036" s="77"/>
      <c r="Y1036" s="81"/>
      <c r="Z1036" s="77"/>
      <c r="AA1036" s="77"/>
      <c r="AB1036" s="77"/>
      <c r="AC1036" s="77"/>
      <c r="AD1036" s="77"/>
      <c r="AE1036" s="77"/>
      <c r="AF1036" s="77"/>
      <c r="AG1036" s="77"/>
      <c r="AH1036" s="77"/>
      <c r="AI1036" s="77"/>
      <c r="AJ1036" s="77"/>
      <c r="AK1036" s="77"/>
      <c r="AL1036" s="77"/>
      <c r="AM1036" s="77"/>
      <c r="AN1036" s="77"/>
      <c r="AO1036" s="87"/>
      <c r="AP1036" s="81"/>
    </row>
    <row r="1037" spans="1:42" s="6" customFormat="1" x14ac:dyDescent="0.45">
      <c r="A1037" s="65"/>
      <c r="B1037" s="83"/>
      <c r="C1037" s="83"/>
      <c r="D1037" s="84"/>
      <c r="E1037" s="85"/>
      <c r="F1037" s="85"/>
      <c r="G1037" s="86"/>
      <c r="H1037" s="80"/>
      <c r="I1037" s="80"/>
      <c r="J1037" s="77"/>
      <c r="K1037" s="77"/>
      <c r="L1037" s="77"/>
      <c r="M1037" s="77"/>
      <c r="N1037" s="77"/>
      <c r="O1037" s="77"/>
      <c r="P1037" s="77"/>
      <c r="Q1037" s="77"/>
      <c r="R1037" s="77"/>
      <c r="S1037" s="77"/>
      <c r="T1037" s="77"/>
      <c r="U1037" s="77"/>
      <c r="V1037" s="77"/>
      <c r="W1037" s="77"/>
      <c r="X1037" s="77"/>
      <c r="Y1037" s="81"/>
      <c r="Z1037" s="77"/>
      <c r="AA1037" s="77"/>
      <c r="AB1037" s="77"/>
      <c r="AC1037" s="77"/>
      <c r="AD1037" s="77"/>
      <c r="AE1037" s="77"/>
      <c r="AF1037" s="77"/>
      <c r="AG1037" s="77"/>
      <c r="AH1037" s="77"/>
      <c r="AI1037" s="77"/>
      <c r="AJ1037" s="77"/>
      <c r="AK1037" s="77"/>
      <c r="AL1037" s="77"/>
      <c r="AM1037" s="77"/>
      <c r="AN1037" s="77"/>
      <c r="AO1037" s="87"/>
      <c r="AP1037" s="81"/>
    </row>
    <row r="1038" spans="1:42" s="6" customFormat="1" x14ac:dyDescent="0.45">
      <c r="A1038" s="65"/>
      <c r="B1038" s="83"/>
      <c r="C1038" s="83"/>
      <c r="D1038" s="84"/>
      <c r="E1038" s="85"/>
      <c r="F1038" s="85"/>
      <c r="G1038" s="86"/>
      <c r="H1038" s="80"/>
      <c r="I1038" s="80"/>
      <c r="J1038" s="77"/>
      <c r="K1038" s="77"/>
      <c r="L1038" s="77"/>
      <c r="M1038" s="77"/>
      <c r="N1038" s="77"/>
      <c r="O1038" s="77"/>
      <c r="P1038" s="77"/>
      <c r="Q1038" s="77"/>
      <c r="R1038" s="77"/>
      <c r="S1038" s="77"/>
      <c r="T1038" s="77"/>
      <c r="U1038" s="77"/>
      <c r="V1038" s="77"/>
      <c r="W1038" s="77"/>
      <c r="X1038" s="77"/>
      <c r="Y1038" s="81"/>
      <c r="Z1038" s="77"/>
      <c r="AA1038" s="77"/>
      <c r="AB1038" s="77"/>
      <c r="AC1038" s="77"/>
      <c r="AD1038" s="77"/>
      <c r="AE1038" s="77"/>
      <c r="AF1038" s="77"/>
      <c r="AG1038" s="77"/>
      <c r="AH1038" s="77"/>
      <c r="AI1038" s="77"/>
      <c r="AJ1038" s="77"/>
      <c r="AK1038" s="77"/>
      <c r="AL1038" s="77"/>
      <c r="AM1038" s="77"/>
      <c r="AN1038" s="77"/>
      <c r="AO1038" s="87"/>
      <c r="AP1038" s="81"/>
    </row>
    <row r="1039" spans="1:42" s="6" customFormat="1" x14ac:dyDescent="0.45">
      <c r="A1039" s="65"/>
      <c r="B1039" s="83"/>
      <c r="C1039" s="83"/>
      <c r="D1039" s="84"/>
      <c r="E1039" s="85"/>
      <c r="F1039" s="85"/>
      <c r="G1039" s="86"/>
      <c r="H1039" s="80"/>
      <c r="I1039" s="80"/>
      <c r="J1039" s="77"/>
      <c r="K1039" s="77"/>
      <c r="L1039" s="77"/>
      <c r="M1039" s="77"/>
      <c r="N1039" s="77"/>
      <c r="O1039" s="77"/>
      <c r="P1039" s="77"/>
      <c r="Q1039" s="77"/>
      <c r="R1039" s="77"/>
      <c r="S1039" s="77"/>
      <c r="T1039" s="77"/>
      <c r="U1039" s="77"/>
      <c r="V1039" s="77"/>
      <c r="W1039" s="77"/>
      <c r="X1039" s="77"/>
      <c r="Y1039" s="81"/>
      <c r="Z1039" s="77"/>
      <c r="AA1039" s="77"/>
      <c r="AB1039" s="77"/>
      <c r="AC1039" s="77"/>
      <c r="AD1039" s="77"/>
      <c r="AE1039" s="77"/>
      <c r="AF1039" s="77"/>
      <c r="AG1039" s="77"/>
      <c r="AH1039" s="77"/>
      <c r="AI1039" s="77"/>
      <c r="AJ1039" s="77"/>
      <c r="AK1039" s="77"/>
      <c r="AL1039" s="77"/>
      <c r="AM1039" s="77"/>
      <c r="AN1039" s="77"/>
      <c r="AO1039" s="87"/>
      <c r="AP1039" s="81"/>
    </row>
    <row r="1040" spans="1:42" s="6" customFormat="1" x14ac:dyDescent="0.45">
      <c r="A1040" s="65"/>
      <c r="B1040" s="83"/>
      <c r="C1040" s="83"/>
      <c r="D1040" s="84"/>
      <c r="E1040" s="85"/>
      <c r="F1040" s="85"/>
      <c r="G1040" s="86"/>
      <c r="H1040" s="80"/>
      <c r="I1040" s="80"/>
      <c r="J1040" s="77"/>
      <c r="K1040" s="77"/>
      <c r="L1040" s="77"/>
      <c r="M1040" s="77"/>
      <c r="N1040" s="77"/>
      <c r="O1040" s="77"/>
      <c r="P1040" s="77"/>
      <c r="Q1040" s="77"/>
      <c r="R1040" s="77"/>
      <c r="S1040" s="77"/>
      <c r="T1040" s="77"/>
      <c r="U1040" s="77"/>
      <c r="V1040" s="77"/>
      <c r="W1040" s="77"/>
      <c r="X1040" s="77"/>
      <c r="Y1040" s="81"/>
      <c r="Z1040" s="77"/>
      <c r="AA1040" s="77"/>
      <c r="AB1040" s="77"/>
      <c r="AC1040" s="77"/>
      <c r="AD1040" s="77"/>
      <c r="AE1040" s="77"/>
      <c r="AF1040" s="77"/>
      <c r="AG1040" s="77"/>
      <c r="AH1040" s="77"/>
      <c r="AI1040" s="77"/>
      <c r="AJ1040" s="77"/>
      <c r="AK1040" s="77"/>
      <c r="AL1040" s="77"/>
      <c r="AM1040" s="77"/>
      <c r="AN1040" s="77"/>
      <c r="AO1040" s="87"/>
      <c r="AP1040" s="81"/>
    </row>
    <row r="1041" spans="1:42" s="6" customFormat="1" x14ac:dyDescent="0.45">
      <c r="A1041" s="65"/>
      <c r="B1041" s="83"/>
      <c r="C1041" s="83"/>
      <c r="D1041" s="84"/>
      <c r="E1041" s="85"/>
      <c r="F1041" s="85"/>
      <c r="G1041" s="86"/>
      <c r="H1041" s="80"/>
      <c r="I1041" s="80"/>
      <c r="J1041" s="77"/>
      <c r="K1041" s="77"/>
      <c r="L1041" s="77"/>
      <c r="M1041" s="77"/>
      <c r="N1041" s="77"/>
      <c r="O1041" s="77"/>
      <c r="P1041" s="77"/>
      <c r="Q1041" s="77"/>
      <c r="R1041" s="77"/>
      <c r="S1041" s="77"/>
      <c r="T1041" s="77"/>
      <c r="U1041" s="77"/>
      <c r="V1041" s="77"/>
      <c r="W1041" s="77"/>
      <c r="X1041" s="77"/>
      <c r="Y1041" s="81"/>
      <c r="Z1041" s="77"/>
      <c r="AA1041" s="77"/>
      <c r="AB1041" s="77"/>
      <c r="AC1041" s="77"/>
      <c r="AD1041" s="77"/>
      <c r="AE1041" s="77"/>
      <c r="AF1041" s="77"/>
      <c r="AG1041" s="77"/>
      <c r="AH1041" s="77"/>
      <c r="AI1041" s="77"/>
      <c r="AJ1041" s="77"/>
      <c r="AK1041" s="77"/>
      <c r="AL1041" s="77"/>
      <c r="AM1041" s="77"/>
      <c r="AN1041" s="77"/>
      <c r="AO1041" s="87"/>
      <c r="AP1041" s="81"/>
    </row>
    <row r="1042" spans="1:42" s="6" customFormat="1" x14ac:dyDescent="0.45">
      <c r="A1042" s="65"/>
      <c r="B1042" s="83"/>
      <c r="C1042" s="83"/>
      <c r="D1042" s="84"/>
      <c r="E1042" s="85"/>
      <c r="F1042" s="85"/>
      <c r="G1042" s="86"/>
      <c r="H1042" s="80"/>
      <c r="I1042" s="80"/>
      <c r="J1042" s="77"/>
      <c r="K1042" s="77"/>
      <c r="L1042" s="77"/>
      <c r="M1042" s="77"/>
      <c r="N1042" s="77"/>
      <c r="O1042" s="77"/>
      <c r="P1042" s="77"/>
      <c r="Q1042" s="77"/>
      <c r="R1042" s="77"/>
      <c r="S1042" s="77"/>
      <c r="T1042" s="77"/>
      <c r="U1042" s="77"/>
      <c r="V1042" s="77"/>
      <c r="W1042" s="77"/>
      <c r="X1042" s="77"/>
      <c r="Y1042" s="81"/>
      <c r="Z1042" s="77"/>
      <c r="AA1042" s="77"/>
      <c r="AB1042" s="77"/>
      <c r="AC1042" s="77"/>
      <c r="AD1042" s="77"/>
      <c r="AE1042" s="77"/>
      <c r="AF1042" s="77"/>
      <c r="AG1042" s="77"/>
      <c r="AH1042" s="77"/>
      <c r="AI1042" s="77"/>
      <c r="AJ1042" s="77"/>
      <c r="AK1042" s="77"/>
      <c r="AL1042" s="77"/>
      <c r="AM1042" s="77"/>
      <c r="AN1042" s="77"/>
      <c r="AO1042" s="87"/>
      <c r="AP1042" s="81"/>
    </row>
    <row r="1043" spans="1:42" s="6" customFormat="1" x14ac:dyDescent="0.45">
      <c r="A1043" s="65"/>
      <c r="B1043" s="83"/>
      <c r="C1043" s="83"/>
      <c r="D1043" s="84"/>
      <c r="E1043" s="85"/>
      <c r="F1043" s="85"/>
      <c r="G1043" s="86"/>
      <c r="H1043" s="80"/>
      <c r="I1043" s="80"/>
      <c r="J1043" s="77"/>
      <c r="K1043" s="77"/>
      <c r="L1043" s="77"/>
      <c r="M1043" s="77"/>
      <c r="N1043" s="77"/>
      <c r="O1043" s="77"/>
      <c r="P1043" s="77"/>
      <c r="Q1043" s="77"/>
      <c r="R1043" s="77"/>
      <c r="S1043" s="77"/>
      <c r="T1043" s="77"/>
      <c r="U1043" s="77"/>
      <c r="V1043" s="77"/>
      <c r="W1043" s="77"/>
      <c r="X1043" s="77"/>
      <c r="Y1043" s="81"/>
      <c r="Z1043" s="77"/>
      <c r="AA1043" s="77"/>
      <c r="AB1043" s="77"/>
      <c r="AC1043" s="77"/>
      <c r="AD1043" s="77"/>
      <c r="AE1043" s="77"/>
      <c r="AF1043" s="77"/>
      <c r="AG1043" s="77"/>
      <c r="AH1043" s="77"/>
      <c r="AI1043" s="77"/>
      <c r="AJ1043" s="77"/>
      <c r="AK1043" s="77"/>
      <c r="AL1043" s="77"/>
      <c r="AM1043" s="77"/>
      <c r="AN1043" s="77"/>
      <c r="AO1043" s="87"/>
      <c r="AP1043" s="81"/>
    </row>
    <row r="1044" spans="1:42" s="6" customFormat="1" x14ac:dyDescent="0.45">
      <c r="A1044" s="65"/>
      <c r="B1044" s="83"/>
      <c r="C1044" s="83"/>
      <c r="D1044" s="84"/>
      <c r="E1044" s="85"/>
      <c r="F1044" s="85"/>
      <c r="G1044" s="86"/>
      <c r="H1044" s="80"/>
      <c r="I1044" s="80"/>
      <c r="J1044" s="77"/>
      <c r="K1044" s="77"/>
      <c r="L1044" s="77"/>
      <c r="M1044" s="77"/>
      <c r="N1044" s="77"/>
      <c r="O1044" s="77"/>
      <c r="P1044" s="77"/>
      <c r="Q1044" s="77"/>
      <c r="R1044" s="77"/>
      <c r="S1044" s="77"/>
      <c r="T1044" s="77"/>
      <c r="U1044" s="77"/>
      <c r="V1044" s="77"/>
      <c r="W1044" s="77"/>
      <c r="X1044" s="77"/>
      <c r="Y1044" s="81"/>
      <c r="Z1044" s="77"/>
      <c r="AA1044" s="77"/>
      <c r="AB1044" s="77"/>
      <c r="AC1044" s="77"/>
      <c r="AD1044" s="77"/>
      <c r="AE1044" s="77"/>
      <c r="AF1044" s="77"/>
      <c r="AG1044" s="77"/>
      <c r="AH1044" s="77"/>
      <c r="AI1044" s="77"/>
      <c r="AJ1044" s="77"/>
      <c r="AK1044" s="77"/>
      <c r="AL1044" s="77"/>
      <c r="AM1044" s="77"/>
      <c r="AN1044" s="77"/>
      <c r="AO1044" s="87"/>
      <c r="AP1044" s="81"/>
    </row>
    <row r="1045" spans="1:42" s="6" customFormat="1" x14ac:dyDescent="0.45">
      <c r="A1045" s="65"/>
      <c r="B1045" s="83"/>
      <c r="C1045" s="83"/>
      <c r="D1045" s="84"/>
      <c r="E1045" s="85"/>
      <c r="F1045" s="85"/>
      <c r="G1045" s="86"/>
      <c r="H1045" s="80"/>
      <c r="I1045" s="80"/>
      <c r="J1045" s="77"/>
      <c r="K1045" s="77"/>
      <c r="L1045" s="77"/>
      <c r="M1045" s="77"/>
      <c r="N1045" s="77"/>
      <c r="O1045" s="77"/>
      <c r="P1045" s="77"/>
      <c r="Q1045" s="77"/>
      <c r="R1045" s="77"/>
      <c r="S1045" s="77"/>
      <c r="T1045" s="77"/>
      <c r="U1045" s="77"/>
      <c r="V1045" s="77"/>
      <c r="W1045" s="77"/>
      <c r="X1045" s="77"/>
      <c r="Y1045" s="81"/>
      <c r="Z1045" s="77"/>
      <c r="AA1045" s="77"/>
      <c r="AB1045" s="77"/>
      <c r="AC1045" s="77"/>
      <c r="AD1045" s="77"/>
      <c r="AE1045" s="77"/>
      <c r="AF1045" s="77"/>
      <c r="AG1045" s="77"/>
      <c r="AH1045" s="77"/>
      <c r="AI1045" s="77"/>
      <c r="AJ1045" s="77"/>
      <c r="AK1045" s="77"/>
      <c r="AL1045" s="77"/>
      <c r="AM1045" s="77"/>
      <c r="AN1045" s="77"/>
      <c r="AO1045" s="87"/>
      <c r="AP1045" s="81"/>
    </row>
    <row r="1046" spans="1:42" s="6" customFormat="1" x14ac:dyDescent="0.45">
      <c r="A1046" s="65"/>
      <c r="B1046" s="83"/>
      <c r="C1046" s="83"/>
      <c r="D1046" s="84"/>
      <c r="E1046" s="85"/>
      <c r="F1046" s="85"/>
      <c r="G1046" s="86"/>
      <c r="H1046" s="80"/>
      <c r="I1046" s="80"/>
      <c r="J1046" s="77"/>
      <c r="K1046" s="77"/>
      <c r="L1046" s="77"/>
      <c r="M1046" s="77"/>
      <c r="N1046" s="77"/>
      <c r="O1046" s="77"/>
      <c r="P1046" s="77"/>
      <c r="Q1046" s="77"/>
      <c r="R1046" s="77"/>
      <c r="S1046" s="77"/>
      <c r="T1046" s="77"/>
      <c r="U1046" s="77"/>
      <c r="V1046" s="77"/>
      <c r="W1046" s="77"/>
      <c r="X1046" s="77"/>
      <c r="Y1046" s="81"/>
      <c r="Z1046" s="77"/>
      <c r="AA1046" s="77"/>
      <c r="AB1046" s="77"/>
      <c r="AC1046" s="77"/>
      <c r="AD1046" s="77"/>
      <c r="AE1046" s="77"/>
      <c r="AF1046" s="77"/>
      <c r="AG1046" s="77"/>
      <c r="AH1046" s="77"/>
      <c r="AI1046" s="77"/>
      <c r="AJ1046" s="77"/>
      <c r="AK1046" s="77"/>
      <c r="AL1046" s="77"/>
      <c r="AM1046" s="77"/>
      <c r="AN1046" s="77"/>
      <c r="AO1046" s="87"/>
      <c r="AP1046" s="81"/>
    </row>
    <row r="1047" spans="1:42" s="6" customFormat="1" x14ac:dyDescent="0.45">
      <c r="A1047" s="65"/>
      <c r="B1047" s="83"/>
      <c r="C1047" s="83"/>
      <c r="D1047" s="84"/>
      <c r="E1047" s="85"/>
      <c r="F1047" s="85"/>
      <c r="G1047" s="86"/>
      <c r="H1047" s="80"/>
      <c r="I1047" s="80"/>
      <c r="J1047" s="77"/>
      <c r="K1047" s="77"/>
      <c r="L1047" s="77"/>
      <c r="M1047" s="77"/>
      <c r="N1047" s="77"/>
      <c r="O1047" s="77"/>
      <c r="P1047" s="77"/>
      <c r="Q1047" s="77"/>
      <c r="R1047" s="77"/>
      <c r="S1047" s="77"/>
      <c r="T1047" s="77"/>
      <c r="U1047" s="77"/>
      <c r="V1047" s="77"/>
      <c r="W1047" s="77"/>
      <c r="X1047" s="77"/>
      <c r="Y1047" s="81"/>
      <c r="Z1047" s="77"/>
      <c r="AA1047" s="77"/>
      <c r="AB1047" s="77"/>
      <c r="AC1047" s="77"/>
      <c r="AD1047" s="77"/>
      <c r="AE1047" s="77"/>
      <c r="AF1047" s="77"/>
      <c r="AG1047" s="77"/>
      <c r="AH1047" s="77"/>
      <c r="AI1047" s="77"/>
      <c r="AJ1047" s="77"/>
      <c r="AK1047" s="77"/>
      <c r="AL1047" s="77"/>
      <c r="AM1047" s="77"/>
      <c r="AN1047" s="77"/>
      <c r="AO1047" s="87"/>
      <c r="AP1047" s="81"/>
    </row>
    <row r="1048" spans="1:42" s="6" customFormat="1" x14ac:dyDescent="0.45">
      <c r="A1048" s="65"/>
      <c r="B1048" s="83"/>
      <c r="C1048" s="83"/>
      <c r="D1048" s="84"/>
      <c r="E1048" s="85"/>
      <c r="F1048" s="85"/>
      <c r="G1048" s="86"/>
      <c r="H1048" s="80"/>
      <c r="I1048" s="80"/>
      <c r="J1048" s="77"/>
      <c r="K1048" s="77"/>
      <c r="L1048" s="77"/>
      <c r="M1048" s="77"/>
      <c r="N1048" s="77"/>
      <c r="O1048" s="77"/>
      <c r="P1048" s="77"/>
      <c r="Q1048" s="77"/>
      <c r="R1048" s="77"/>
      <c r="S1048" s="77"/>
      <c r="T1048" s="77"/>
      <c r="U1048" s="77"/>
      <c r="V1048" s="77"/>
      <c r="W1048" s="77"/>
      <c r="X1048" s="77"/>
      <c r="Y1048" s="81"/>
      <c r="Z1048" s="77"/>
      <c r="AA1048" s="77"/>
      <c r="AB1048" s="77"/>
      <c r="AC1048" s="77"/>
      <c r="AD1048" s="77"/>
      <c r="AE1048" s="77"/>
      <c r="AF1048" s="77"/>
      <c r="AG1048" s="77"/>
      <c r="AH1048" s="77"/>
      <c r="AI1048" s="77"/>
      <c r="AJ1048" s="77"/>
      <c r="AK1048" s="77"/>
      <c r="AL1048" s="77"/>
      <c r="AM1048" s="77"/>
      <c r="AN1048" s="77"/>
      <c r="AO1048" s="87"/>
      <c r="AP1048" s="81"/>
    </row>
    <row r="1049" spans="1:42" s="6" customFormat="1" x14ac:dyDescent="0.45">
      <c r="A1049" s="65"/>
      <c r="B1049" s="83"/>
      <c r="C1049" s="83"/>
      <c r="D1049" s="84"/>
      <c r="E1049" s="85"/>
      <c r="F1049" s="85"/>
      <c r="G1049" s="86"/>
      <c r="H1049" s="80"/>
      <c r="I1049" s="80"/>
      <c r="J1049" s="77"/>
      <c r="K1049" s="77"/>
      <c r="L1049" s="77"/>
      <c r="M1049" s="77"/>
      <c r="N1049" s="77"/>
      <c r="O1049" s="77"/>
      <c r="P1049" s="77"/>
      <c r="Q1049" s="77"/>
      <c r="R1049" s="77"/>
      <c r="S1049" s="77"/>
      <c r="T1049" s="77"/>
      <c r="U1049" s="77"/>
      <c r="V1049" s="77"/>
      <c r="W1049" s="77"/>
      <c r="X1049" s="77"/>
      <c r="Y1049" s="81"/>
      <c r="Z1049" s="77"/>
      <c r="AA1049" s="77"/>
      <c r="AB1049" s="77"/>
      <c r="AC1049" s="77"/>
      <c r="AD1049" s="77"/>
      <c r="AE1049" s="77"/>
      <c r="AF1049" s="77"/>
      <c r="AG1049" s="77"/>
      <c r="AH1049" s="77"/>
      <c r="AI1049" s="77"/>
      <c r="AJ1049" s="77"/>
      <c r="AK1049" s="77"/>
      <c r="AL1049" s="77"/>
      <c r="AM1049" s="77"/>
      <c r="AN1049" s="77"/>
      <c r="AO1049" s="87"/>
      <c r="AP1049" s="81"/>
    </row>
    <row r="1050" spans="1:42" s="6" customFormat="1" x14ac:dyDescent="0.45">
      <c r="A1050" s="65"/>
      <c r="B1050" s="83"/>
      <c r="C1050" s="83"/>
      <c r="D1050" s="84"/>
      <c r="E1050" s="85"/>
      <c r="F1050" s="85"/>
      <c r="G1050" s="86"/>
      <c r="H1050" s="80"/>
      <c r="I1050" s="80"/>
      <c r="J1050" s="77"/>
      <c r="K1050" s="77"/>
      <c r="L1050" s="77"/>
      <c r="M1050" s="77"/>
      <c r="N1050" s="77"/>
      <c r="O1050" s="77"/>
      <c r="P1050" s="77"/>
      <c r="Q1050" s="77"/>
      <c r="R1050" s="77"/>
      <c r="S1050" s="77"/>
      <c r="T1050" s="77"/>
      <c r="U1050" s="77"/>
      <c r="V1050" s="77"/>
      <c r="W1050" s="77"/>
      <c r="X1050" s="77"/>
      <c r="Y1050" s="81"/>
      <c r="Z1050" s="77"/>
      <c r="AA1050" s="77"/>
      <c r="AB1050" s="77"/>
      <c r="AC1050" s="77"/>
      <c r="AD1050" s="77"/>
      <c r="AE1050" s="77"/>
      <c r="AF1050" s="77"/>
      <c r="AG1050" s="77"/>
      <c r="AH1050" s="77"/>
      <c r="AI1050" s="77"/>
      <c r="AJ1050" s="77"/>
      <c r="AK1050" s="77"/>
      <c r="AL1050" s="77"/>
      <c r="AM1050" s="77"/>
      <c r="AN1050" s="77"/>
      <c r="AO1050" s="87"/>
      <c r="AP1050" s="81"/>
    </row>
    <row r="1051" spans="1:42" s="6" customFormat="1" x14ac:dyDescent="0.45">
      <c r="A1051" s="65"/>
      <c r="B1051" s="83"/>
      <c r="C1051" s="83"/>
      <c r="D1051" s="84"/>
      <c r="E1051" s="85"/>
      <c r="F1051" s="85"/>
      <c r="G1051" s="86"/>
      <c r="H1051" s="80"/>
      <c r="I1051" s="80"/>
      <c r="J1051" s="77"/>
      <c r="K1051" s="77"/>
      <c r="L1051" s="77"/>
      <c r="M1051" s="77"/>
      <c r="N1051" s="77"/>
      <c r="O1051" s="77"/>
      <c r="P1051" s="77"/>
      <c r="Q1051" s="77"/>
      <c r="R1051" s="77"/>
      <c r="S1051" s="77"/>
      <c r="T1051" s="77"/>
      <c r="U1051" s="77"/>
      <c r="V1051" s="77"/>
      <c r="W1051" s="77"/>
      <c r="X1051" s="77"/>
      <c r="Y1051" s="81"/>
      <c r="Z1051" s="77"/>
      <c r="AA1051" s="77"/>
      <c r="AB1051" s="77"/>
      <c r="AC1051" s="77"/>
      <c r="AD1051" s="77"/>
      <c r="AE1051" s="77"/>
      <c r="AF1051" s="77"/>
      <c r="AG1051" s="77"/>
      <c r="AH1051" s="77"/>
      <c r="AI1051" s="77"/>
      <c r="AJ1051" s="77"/>
      <c r="AK1051" s="77"/>
      <c r="AL1051" s="77"/>
      <c r="AM1051" s="77"/>
      <c r="AN1051" s="77"/>
      <c r="AO1051" s="87"/>
      <c r="AP1051" s="81"/>
    </row>
    <row r="1052" spans="1:42" s="6" customFormat="1" x14ac:dyDescent="0.45">
      <c r="A1052" s="65"/>
      <c r="B1052" s="83"/>
      <c r="C1052" s="83"/>
      <c r="D1052" s="84"/>
      <c r="E1052" s="85"/>
      <c r="F1052" s="85"/>
      <c r="G1052" s="86"/>
      <c r="H1052" s="80"/>
      <c r="I1052" s="80"/>
      <c r="J1052" s="77"/>
      <c r="K1052" s="77"/>
      <c r="L1052" s="77"/>
      <c r="M1052" s="77"/>
      <c r="N1052" s="77"/>
      <c r="O1052" s="77"/>
      <c r="P1052" s="77"/>
      <c r="Q1052" s="77"/>
      <c r="R1052" s="77"/>
      <c r="S1052" s="77"/>
      <c r="T1052" s="77"/>
      <c r="U1052" s="77"/>
      <c r="V1052" s="77"/>
      <c r="W1052" s="77"/>
      <c r="X1052" s="77"/>
      <c r="Y1052" s="81"/>
      <c r="Z1052" s="77"/>
      <c r="AA1052" s="77"/>
      <c r="AB1052" s="77"/>
      <c r="AC1052" s="77"/>
      <c r="AD1052" s="77"/>
      <c r="AE1052" s="77"/>
      <c r="AF1052" s="77"/>
      <c r="AG1052" s="77"/>
      <c r="AH1052" s="77"/>
      <c r="AI1052" s="77"/>
      <c r="AJ1052" s="77"/>
      <c r="AK1052" s="77"/>
      <c r="AL1052" s="77"/>
      <c r="AM1052" s="77"/>
      <c r="AN1052" s="77"/>
      <c r="AO1052" s="87"/>
      <c r="AP1052" s="81"/>
    </row>
    <row r="1053" spans="1:42" s="6" customFormat="1" x14ac:dyDescent="0.45">
      <c r="A1053" s="65"/>
      <c r="B1053" s="83"/>
      <c r="C1053" s="83"/>
      <c r="D1053" s="84"/>
      <c r="E1053" s="85"/>
      <c r="F1053" s="85"/>
      <c r="G1053" s="86"/>
      <c r="H1053" s="80"/>
      <c r="I1053" s="80"/>
      <c r="J1053" s="77"/>
      <c r="K1053" s="77"/>
      <c r="L1053" s="77"/>
      <c r="M1053" s="77"/>
      <c r="N1053" s="77"/>
      <c r="O1053" s="77"/>
      <c r="P1053" s="77"/>
      <c r="Q1053" s="77"/>
      <c r="R1053" s="77"/>
      <c r="S1053" s="77"/>
      <c r="T1053" s="77"/>
      <c r="U1053" s="77"/>
      <c r="V1053" s="77"/>
      <c r="W1053" s="77"/>
      <c r="X1053" s="77"/>
      <c r="Y1053" s="81"/>
      <c r="Z1053" s="77"/>
      <c r="AA1053" s="77"/>
      <c r="AB1053" s="77"/>
      <c r="AC1053" s="77"/>
      <c r="AD1053" s="77"/>
      <c r="AE1053" s="77"/>
      <c r="AF1053" s="77"/>
      <c r="AG1053" s="77"/>
      <c r="AH1053" s="77"/>
      <c r="AI1053" s="77"/>
      <c r="AJ1053" s="77"/>
      <c r="AK1053" s="77"/>
      <c r="AL1053" s="77"/>
      <c r="AM1053" s="77"/>
      <c r="AN1053" s="77"/>
      <c r="AO1053" s="87"/>
      <c r="AP1053" s="81"/>
    </row>
    <row r="1054" spans="1:42" s="6" customFormat="1" x14ac:dyDescent="0.45">
      <c r="A1054" s="65"/>
      <c r="B1054" s="83"/>
      <c r="C1054" s="83"/>
      <c r="D1054" s="84"/>
      <c r="E1054" s="85"/>
      <c r="F1054" s="85"/>
      <c r="G1054" s="86"/>
      <c r="H1054" s="80"/>
      <c r="I1054" s="80"/>
      <c r="J1054" s="77"/>
      <c r="K1054" s="77"/>
      <c r="L1054" s="77"/>
      <c r="M1054" s="77"/>
      <c r="N1054" s="77"/>
      <c r="O1054" s="77"/>
      <c r="P1054" s="77"/>
      <c r="Q1054" s="77"/>
      <c r="R1054" s="77"/>
      <c r="S1054" s="77"/>
      <c r="T1054" s="77"/>
      <c r="U1054" s="77"/>
      <c r="V1054" s="77"/>
      <c r="W1054" s="77"/>
      <c r="X1054" s="77"/>
      <c r="Y1054" s="81"/>
      <c r="Z1054" s="77"/>
      <c r="AA1054" s="77"/>
      <c r="AB1054" s="77"/>
      <c r="AC1054" s="77"/>
      <c r="AD1054" s="77"/>
      <c r="AE1054" s="77"/>
      <c r="AF1054" s="77"/>
      <c r="AG1054" s="77"/>
      <c r="AH1054" s="77"/>
      <c r="AI1054" s="77"/>
      <c r="AJ1054" s="77"/>
      <c r="AK1054" s="77"/>
      <c r="AL1054" s="77"/>
      <c r="AM1054" s="77"/>
      <c r="AN1054" s="77"/>
      <c r="AO1054" s="87"/>
      <c r="AP1054" s="81"/>
    </row>
    <row r="1055" spans="1:42" s="6" customFormat="1" x14ac:dyDescent="0.45">
      <c r="A1055" s="65"/>
      <c r="B1055" s="83"/>
      <c r="C1055" s="83"/>
      <c r="D1055" s="84"/>
      <c r="E1055" s="85"/>
      <c r="F1055" s="85"/>
      <c r="G1055" s="86"/>
      <c r="H1055" s="80"/>
      <c r="I1055" s="80"/>
      <c r="J1055" s="77"/>
      <c r="K1055" s="77"/>
      <c r="L1055" s="77"/>
      <c r="M1055" s="77"/>
      <c r="N1055" s="77"/>
      <c r="O1055" s="77"/>
      <c r="P1055" s="77"/>
      <c r="Q1055" s="77"/>
      <c r="R1055" s="77"/>
      <c r="S1055" s="77"/>
      <c r="T1055" s="77"/>
      <c r="U1055" s="77"/>
      <c r="V1055" s="77"/>
      <c r="W1055" s="77"/>
      <c r="X1055" s="77"/>
      <c r="Y1055" s="81"/>
      <c r="Z1055" s="77"/>
      <c r="AA1055" s="77"/>
      <c r="AB1055" s="77"/>
      <c r="AC1055" s="77"/>
      <c r="AD1055" s="77"/>
      <c r="AE1055" s="77"/>
      <c r="AF1055" s="77"/>
      <c r="AG1055" s="77"/>
      <c r="AH1055" s="77"/>
      <c r="AI1055" s="77"/>
      <c r="AJ1055" s="77"/>
      <c r="AK1055" s="77"/>
      <c r="AL1055" s="77"/>
      <c r="AM1055" s="77"/>
      <c r="AN1055" s="77"/>
      <c r="AO1055" s="87"/>
      <c r="AP1055" s="81"/>
    </row>
    <row r="1056" spans="1:42" s="6" customFormat="1" x14ac:dyDescent="0.45">
      <c r="A1056" s="65"/>
      <c r="B1056" s="83"/>
      <c r="C1056" s="83"/>
      <c r="D1056" s="84"/>
      <c r="E1056" s="85"/>
      <c r="F1056" s="85"/>
      <c r="G1056" s="86"/>
      <c r="H1056" s="80"/>
      <c r="I1056" s="80"/>
      <c r="J1056" s="77"/>
      <c r="K1056" s="77"/>
      <c r="L1056" s="77"/>
      <c r="M1056" s="77"/>
      <c r="N1056" s="77"/>
      <c r="O1056" s="77"/>
      <c r="P1056" s="77"/>
      <c r="Q1056" s="77"/>
      <c r="R1056" s="77"/>
      <c r="S1056" s="77"/>
      <c r="T1056" s="77"/>
      <c r="U1056" s="77"/>
      <c r="V1056" s="77"/>
      <c r="W1056" s="77"/>
      <c r="X1056" s="77"/>
      <c r="Y1056" s="81"/>
      <c r="Z1056" s="77"/>
      <c r="AA1056" s="77"/>
      <c r="AB1056" s="77"/>
      <c r="AC1056" s="77"/>
      <c r="AD1056" s="77"/>
      <c r="AE1056" s="77"/>
      <c r="AF1056" s="77"/>
      <c r="AG1056" s="77"/>
      <c r="AH1056" s="77"/>
      <c r="AI1056" s="77"/>
      <c r="AJ1056" s="77"/>
      <c r="AK1056" s="77"/>
      <c r="AL1056" s="77"/>
      <c r="AM1056" s="77"/>
      <c r="AN1056" s="77"/>
      <c r="AO1056" s="87"/>
      <c r="AP1056" s="81"/>
    </row>
    <row r="1057" spans="1:42" s="6" customFormat="1" x14ac:dyDescent="0.45">
      <c r="A1057" s="65"/>
      <c r="B1057" s="83"/>
      <c r="C1057" s="83"/>
      <c r="D1057" s="84"/>
      <c r="E1057" s="85"/>
      <c r="F1057" s="85"/>
      <c r="G1057" s="86"/>
      <c r="H1057" s="80"/>
      <c r="I1057" s="80"/>
      <c r="J1057" s="77"/>
      <c r="K1057" s="77"/>
      <c r="L1057" s="77"/>
      <c r="M1057" s="77"/>
      <c r="N1057" s="77"/>
      <c r="O1057" s="77"/>
      <c r="P1057" s="77"/>
      <c r="Q1057" s="77"/>
      <c r="R1057" s="77"/>
      <c r="S1057" s="77"/>
      <c r="T1057" s="77"/>
      <c r="U1057" s="77"/>
      <c r="V1057" s="77"/>
      <c r="W1057" s="77"/>
      <c r="X1057" s="77"/>
      <c r="Y1057" s="81"/>
      <c r="Z1057" s="77"/>
      <c r="AA1057" s="77"/>
      <c r="AB1057" s="77"/>
      <c r="AC1057" s="77"/>
      <c r="AD1057" s="77"/>
      <c r="AE1057" s="77"/>
      <c r="AF1057" s="77"/>
      <c r="AG1057" s="77"/>
      <c r="AH1057" s="77"/>
      <c r="AI1057" s="77"/>
      <c r="AJ1057" s="77"/>
      <c r="AK1057" s="77"/>
      <c r="AL1057" s="77"/>
      <c r="AM1057" s="77"/>
      <c r="AN1057" s="77"/>
      <c r="AO1057" s="87"/>
      <c r="AP1057" s="81"/>
    </row>
    <row r="1058" spans="1:42" s="6" customFormat="1" x14ac:dyDescent="0.45">
      <c r="A1058" s="65"/>
      <c r="B1058" s="83"/>
      <c r="C1058" s="83"/>
      <c r="D1058" s="84"/>
      <c r="E1058" s="85"/>
      <c r="F1058" s="85"/>
      <c r="G1058" s="86"/>
      <c r="H1058" s="80"/>
      <c r="I1058" s="80"/>
      <c r="J1058" s="77"/>
      <c r="K1058" s="77"/>
      <c r="L1058" s="77"/>
      <c r="M1058" s="77"/>
      <c r="N1058" s="77"/>
      <c r="O1058" s="77"/>
      <c r="P1058" s="77"/>
      <c r="Q1058" s="77"/>
      <c r="R1058" s="77"/>
      <c r="S1058" s="77"/>
      <c r="T1058" s="77"/>
      <c r="U1058" s="77"/>
      <c r="V1058" s="77"/>
      <c r="W1058" s="77"/>
      <c r="X1058" s="77"/>
      <c r="Y1058" s="81"/>
      <c r="Z1058" s="77"/>
      <c r="AA1058" s="77"/>
      <c r="AB1058" s="77"/>
      <c r="AC1058" s="77"/>
      <c r="AD1058" s="77"/>
      <c r="AE1058" s="77"/>
      <c r="AF1058" s="77"/>
      <c r="AG1058" s="77"/>
      <c r="AH1058" s="77"/>
      <c r="AI1058" s="77"/>
      <c r="AJ1058" s="77"/>
      <c r="AK1058" s="77"/>
      <c r="AL1058" s="77"/>
      <c r="AM1058" s="77"/>
      <c r="AN1058" s="77"/>
      <c r="AO1058" s="87"/>
      <c r="AP1058" s="81"/>
    </row>
    <row r="1059" spans="1:42" s="6" customFormat="1" x14ac:dyDescent="0.45">
      <c r="A1059" s="65"/>
      <c r="B1059" s="83"/>
      <c r="C1059" s="83"/>
      <c r="D1059" s="84"/>
      <c r="E1059" s="85"/>
      <c r="F1059" s="85"/>
      <c r="G1059" s="86"/>
      <c r="H1059" s="80"/>
      <c r="I1059" s="80"/>
      <c r="J1059" s="77"/>
      <c r="K1059" s="77"/>
      <c r="L1059" s="77"/>
      <c r="M1059" s="77"/>
      <c r="N1059" s="77"/>
      <c r="O1059" s="77"/>
      <c r="P1059" s="77"/>
      <c r="Q1059" s="77"/>
      <c r="R1059" s="77"/>
      <c r="S1059" s="77"/>
      <c r="T1059" s="77"/>
      <c r="U1059" s="77"/>
      <c r="V1059" s="77"/>
      <c r="W1059" s="77"/>
      <c r="X1059" s="77"/>
      <c r="Y1059" s="81"/>
      <c r="Z1059" s="77"/>
      <c r="AA1059" s="77"/>
      <c r="AB1059" s="77"/>
      <c r="AC1059" s="77"/>
      <c r="AD1059" s="77"/>
      <c r="AE1059" s="77"/>
      <c r="AF1059" s="77"/>
      <c r="AG1059" s="77"/>
      <c r="AH1059" s="77"/>
      <c r="AI1059" s="77"/>
      <c r="AJ1059" s="77"/>
      <c r="AK1059" s="77"/>
      <c r="AL1059" s="77"/>
      <c r="AM1059" s="77"/>
      <c r="AN1059" s="77"/>
      <c r="AO1059" s="87"/>
      <c r="AP1059" s="81"/>
    </row>
    <row r="1060" spans="1:42" s="6" customFormat="1" x14ac:dyDescent="0.45">
      <c r="A1060" s="65"/>
      <c r="B1060" s="83"/>
      <c r="C1060" s="83"/>
      <c r="D1060" s="84"/>
      <c r="E1060" s="85"/>
      <c r="F1060" s="85"/>
      <c r="G1060" s="86"/>
      <c r="H1060" s="80"/>
      <c r="I1060" s="80"/>
      <c r="J1060" s="77"/>
      <c r="K1060" s="77"/>
      <c r="L1060" s="77"/>
      <c r="M1060" s="77"/>
      <c r="N1060" s="77"/>
      <c r="O1060" s="77"/>
      <c r="P1060" s="77"/>
      <c r="Q1060" s="77"/>
      <c r="R1060" s="77"/>
      <c r="S1060" s="77"/>
      <c r="T1060" s="77"/>
      <c r="U1060" s="77"/>
      <c r="V1060" s="77"/>
      <c r="W1060" s="77"/>
      <c r="X1060" s="77"/>
      <c r="Y1060" s="81"/>
      <c r="Z1060" s="77"/>
      <c r="AA1060" s="77"/>
      <c r="AB1060" s="77"/>
      <c r="AC1060" s="77"/>
      <c r="AD1060" s="77"/>
      <c r="AE1060" s="77"/>
      <c r="AF1060" s="77"/>
      <c r="AG1060" s="77"/>
      <c r="AH1060" s="77"/>
      <c r="AI1060" s="77"/>
      <c r="AJ1060" s="77"/>
      <c r="AK1060" s="77"/>
      <c r="AL1060" s="77"/>
      <c r="AM1060" s="77"/>
      <c r="AN1060" s="77"/>
      <c r="AO1060" s="87"/>
      <c r="AP1060" s="81"/>
    </row>
    <row r="1061" spans="1:42" s="6" customFormat="1" x14ac:dyDescent="0.45">
      <c r="A1061" s="65"/>
      <c r="B1061" s="83"/>
      <c r="C1061" s="83"/>
      <c r="D1061" s="84"/>
      <c r="E1061" s="85"/>
      <c r="F1061" s="85"/>
      <c r="G1061" s="86"/>
      <c r="H1061" s="80"/>
      <c r="I1061" s="80"/>
      <c r="J1061" s="77"/>
      <c r="K1061" s="77"/>
      <c r="L1061" s="77"/>
      <c r="M1061" s="77"/>
      <c r="N1061" s="77"/>
      <c r="O1061" s="77"/>
      <c r="P1061" s="77"/>
      <c r="Q1061" s="77"/>
      <c r="R1061" s="77"/>
      <c r="S1061" s="77"/>
      <c r="T1061" s="77"/>
      <c r="U1061" s="77"/>
      <c r="V1061" s="77"/>
      <c r="W1061" s="77"/>
      <c r="X1061" s="77"/>
      <c r="Y1061" s="81"/>
      <c r="Z1061" s="77"/>
      <c r="AA1061" s="77"/>
      <c r="AB1061" s="77"/>
      <c r="AC1061" s="77"/>
      <c r="AD1061" s="77"/>
      <c r="AE1061" s="77"/>
      <c r="AF1061" s="77"/>
      <c r="AG1061" s="77"/>
      <c r="AH1061" s="77"/>
      <c r="AI1061" s="77"/>
      <c r="AJ1061" s="77"/>
      <c r="AK1061" s="77"/>
      <c r="AL1061" s="77"/>
      <c r="AM1061" s="77"/>
      <c r="AN1061" s="77"/>
      <c r="AO1061" s="87"/>
      <c r="AP1061" s="81"/>
    </row>
    <row r="1062" spans="1:42" s="6" customFormat="1" x14ac:dyDescent="0.45">
      <c r="A1062" s="65"/>
      <c r="B1062" s="83"/>
      <c r="C1062" s="83"/>
      <c r="D1062" s="84"/>
      <c r="E1062" s="85"/>
      <c r="F1062" s="85"/>
      <c r="G1062" s="86"/>
      <c r="H1062" s="80"/>
      <c r="I1062" s="80"/>
      <c r="J1062" s="77"/>
      <c r="K1062" s="77"/>
      <c r="L1062" s="77"/>
      <c r="M1062" s="77"/>
      <c r="N1062" s="77"/>
      <c r="O1062" s="77"/>
      <c r="P1062" s="77"/>
      <c r="Q1062" s="77"/>
      <c r="R1062" s="77"/>
      <c r="S1062" s="77"/>
      <c r="T1062" s="77"/>
      <c r="U1062" s="77"/>
      <c r="V1062" s="77"/>
      <c r="W1062" s="77"/>
      <c r="X1062" s="77"/>
      <c r="Y1062" s="81"/>
      <c r="Z1062" s="77"/>
      <c r="AA1062" s="77"/>
      <c r="AB1062" s="77"/>
      <c r="AC1062" s="77"/>
      <c r="AD1062" s="77"/>
      <c r="AE1062" s="77"/>
      <c r="AF1062" s="77"/>
      <c r="AG1062" s="77"/>
      <c r="AH1062" s="77"/>
      <c r="AI1062" s="77"/>
      <c r="AJ1062" s="77"/>
      <c r="AK1062" s="77"/>
      <c r="AL1062" s="77"/>
      <c r="AM1062" s="77"/>
      <c r="AN1062" s="77"/>
      <c r="AO1062" s="87"/>
      <c r="AP1062" s="81"/>
    </row>
    <row r="1063" spans="1:42" s="6" customFormat="1" x14ac:dyDescent="0.45">
      <c r="A1063" s="65"/>
      <c r="B1063" s="83"/>
      <c r="C1063" s="83"/>
      <c r="D1063" s="84"/>
      <c r="E1063" s="85"/>
      <c r="F1063" s="85"/>
      <c r="G1063" s="86"/>
      <c r="H1063" s="80"/>
      <c r="I1063" s="80"/>
      <c r="J1063" s="77"/>
      <c r="K1063" s="77"/>
      <c r="L1063" s="77"/>
      <c r="M1063" s="77"/>
      <c r="N1063" s="77"/>
      <c r="O1063" s="77"/>
      <c r="P1063" s="77"/>
      <c r="Q1063" s="77"/>
      <c r="R1063" s="77"/>
      <c r="S1063" s="77"/>
      <c r="T1063" s="77"/>
      <c r="U1063" s="77"/>
      <c r="V1063" s="77"/>
      <c r="W1063" s="77"/>
      <c r="X1063" s="77"/>
      <c r="Y1063" s="81"/>
      <c r="Z1063" s="77"/>
      <c r="AA1063" s="77"/>
      <c r="AB1063" s="77"/>
      <c r="AC1063" s="77"/>
      <c r="AD1063" s="77"/>
      <c r="AE1063" s="77"/>
      <c r="AF1063" s="77"/>
      <c r="AG1063" s="77"/>
      <c r="AH1063" s="77"/>
      <c r="AI1063" s="77"/>
      <c r="AJ1063" s="77"/>
      <c r="AK1063" s="77"/>
      <c r="AL1063" s="77"/>
      <c r="AM1063" s="77"/>
      <c r="AN1063" s="77"/>
      <c r="AO1063" s="87"/>
      <c r="AP1063" s="81"/>
    </row>
    <row r="1064" spans="1:42" s="6" customFormat="1" x14ac:dyDescent="0.45">
      <c r="A1064" s="65"/>
      <c r="B1064" s="83"/>
      <c r="C1064" s="83"/>
      <c r="D1064" s="84"/>
      <c r="E1064" s="85"/>
      <c r="F1064" s="85"/>
      <c r="G1064" s="86"/>
      <c r="H1064" s="80"/>
      <c r="I1064" s="80"/>
      <c r="J1064" s="77"/>
      <c r="K1064" s="77"/>
      <c r="L1064" s="77"/>
      <c r="M1064" s="77"/>
      <c r="N1064" s="77"/>
      <c r="O1064" s="77"/>
      <c r="P1064" s="77"/>
      <c r="Q1064" s="77"/>
      <c r="R1064" s="77"/>
      <c r="S1064" s="77"/>
      <c r="T1064" s="77"/>
      <c r="U1064" s="77"/>
      <c r="V1064" s="77"/>
      <c r="W1064" s="77"/>
      <c r="X1064" s="77"/>
      <c r="Y1064" s="81"/>
      <c r="Z1064" s="77"/>
      <c r="AA1064" s="77"/>
      <c r="AB1064" s="77"/>
      <c r="AC1064" s="77"/>
      <c r="AD1064" s="77"/>
      <c r="AE1064" s="77"/>
      <c r="AF1064" s="77"/>
      <c r="AG1064" s="77"/>
      <c r="AH1064" s="77"/>
      <c r="AI1064" s="77"/>
      <c r="AJ1064" s="77"/>
      <c r="AK1064" s="77"/>
      <c r="AL1064" s="77"/>
      <c r="AM1064" s="77"/>
      <c r="AN1064" s="77"/>
      <c r="AO1064" s="87"/>
      <c r="AP1064" s="81"/>
    </row>
    <row r="1065" spans="1:42" s="6" customFormat="1" x14ac:dyDescent="0.45">
      <c r="A1065" s="65"/>
      <c r="B1065" s="83"/>
      <c r="C1065" s="83"/>
      <c r="D1065" s="84"/>
      <c r="E1065" s="85"/>
      <c r="F1065" s="85"/>
      <c r="G1065" s="86"/>
      <c r="H1065" s="80"/>
      <c r="I1065" s="80"/>
      <c r="J1065" s="77"/>
      <c r="K1065" s="77"/>
      <c r="L1065" s="77"/>
      <c r="M1065" s="77"/>
      <c r="N1065" s="77"/>
      <c r="O1065" s="77"/>
      <c r="P1065" s="77"/>
      <c r="Q1065" s="77"/>
      <c r="R1065" s="77"/>
      <c r="S1065" s="77"/>
      <c r="T1065" s="77"/>
      <c r="U1065" s="77"/>
      <c r="V1065" s="77"/>
      <c r="W1065" s="77"/>
      <c r="X1065" s="77"/>
      <c r="Y1065" s="81"/>
      <c r="Z1065" s="77"/>
      <c r="AA1065" s="77"/>
      <c r="AB1065" s="77"/>
      <c r="AC1065" s="77"/>
      <c r="AD1065" s="77"/>
      <c r="AE1065" s="77"/>
      <c r="AF1065" s="77"/>
      <c r="AG1065" s="77"/>
      <c r="AH1065" s="77"/>
      <c r="AI1065" s="77"/>
      <c r="AJ1065" s="77"/>
      <c r="AK1065" s="77"/>
      <c r="AL1065" s="77"/>
      <c r="AM1065" s="77"/>
      <c r="AN1065" s="77"/>
      <c r="AO1065" s="87"/>
      <c r="AP1065" s="81"/>
    </row>
    <row r="1066" spans="1:42" s="6" customFormat="1" x14ac:dyDescent="0.45">
      <c r="A1066" s="65"/>
      <c r="B1066" s="83"/>
      <c r="C1066" s="83"/>
      <c r="D1066" s="84"/>
      <c r="E1066" s="85"/>
      <c r="F1066" s="85"/>
      <c r="G1066" s="86"/>
      <c r="H1066" s="80"/>
      <c r="I1066" s="80"/>
      <c r="J1066" s="77"/>
      <c r="K1066" s="77"/>
      <c r="L1066" s="77"/>
      <c r="M1066" s="77"/>
      <c r="N1066" s="77"/>
      <c r="O1066" s="77"/>
      <c r="P1066" s="77"/>
      <c r="Q1066" s="77"/>
      <c r="R1066" s="77"/>
      <c r="S1066" s="77"/>
      <c r="T1066" s="77"/>
      <c r="U1066" s="77"/>
      <c r="V1066" s="77"/>
      <c r="W1066" s="77"/>
      <c r="X1066" s="77"/>
      <c r="Y1066" s="81"/>
      <c r="Z1066" s="77"/>
      <c r="AA1066" s="77"/>
      <c r="AB1066" s="77"/>
      <c r="AC1066" s="77"/>
      <c r="AD1066" s="77"/>
      <c r="AE1066" s="77"/>
      <c r="AF1066" s="77"/>
      <c r="AG1066" s="77"/>
      <c r="AH1066" s="77"/>
      <c r="AI1066" s="77"/>
      <c r="AJ1066" s="77"/>
      <c r="AK1066" s="77"/>
      <c r="AL1066" s="77"/>
      <c r="AM1066" s="77"/>
      <c r="AN1066" s="77"/>
      <c r="AO1066" s="87"/>
      <c r="AP1066" s="81"/>
    </row>
    <row r="1067" spans="1:42" s="6" customFormat="1" x14ac:dyDescent="0.45">
      <c r="A1067" s="65"/>
      <c r="B1067" s="83"/>
      <c r="C1067" s="83"/>
      <c r="D1067" s="84"/>
      <c r="E1067" s="85"/>
      <c r="F1067" s="85"/>
      <c r="G1067" s="86"/>
      <c r="H1067" s="80"/>
      <c r="I1067" s="80"/>
      <c r="J1067" s="77"/>
      <c r="K1067" s="77"/>
      <c r="L1067" s="77"/>
      <c r="M1067" s="77"/>
      <c r="N1067" s="77"/>
      <c r="O1067" s="77"/>
      <c r="P1067" s="77"/>
      <c r="Q1067" s="77"/>
      <c r="R1067" s="77"/>
      <c r="S1067" s="77"/>
      <c r="T1067" s="77"/>
      <c r="U1067" s="77"/>
      <c r="V1067" s="77"/>
      <c r="W1067" s="77"/>
      <c r="X1067" s="77"/>
      <c r="Y1067" s="81"/>
      <c r="Z1067" s="77"/>
      <c r="AA1067" s="77"/>
      <c r="AB1067" s="77"/>
      <c r="AC1067" s="77"/>
      <c r="AD1067" s="77"/>
      <c r="AE1067" s="77"/>
      <c r="AF1067" s="77"/>
      <c r="AG1067" s="77"/>
      <c r="AH1067" s="77"/>
      <c r="AI1067" s="77"/>
      <c r="AJ1067" s="77"/>
      <c r="AK1067" s="77"/>
      <c r="AL1067" s="77"/>
      <c r="AM1067" s="77"/>
      <c r="AN1067" s="77"/>
      <c r="AO1067" s="87"/>
      <c r="AP1067" s="81"/>
    </row>
    <row r="1068" spans="1:42" s="6" customFormat="1" x14ac:dyDescent="0.45">
      <c r="A1068" s="65"/>
      <c r="B1068" s="83"/>
      <c r="C1068" s="83"/>
      <c r="D1068" s="84"/>
      <c r="E1068" s="85"/>
      <c r="F1068" s="85"/>
      <c r="G1068" s="86"/>
      <c r="H1068" s="80"/>
      <c r="I1068" s="80"/>
      <c r="J1068" s="77"/>
      <c r="K1068" s="77"/>
      <c r="L1068" s="77"/>
      <c r="M1068" s="77"/>
      <c r="N1068" s="77"/>
      <c r="O1068" s="77"/>
      <c r="P1068" s="77"/>
      <c r="Q1068" s="77"/>
      <c r="R1068" s="77"/>
      <c r="S1068" s="77"/>
      <c r="T1068" s="77"/>
      <c r="U1068" s="77"/>
      <c r="V1068" s="77"/>
      <c r="W1068" s="77"/>
      <c r="X1068" s="77"/>
      <c r="Y1068" s="81"/>
      <c r="Z1068" s="77"/>
      <c r="AA1068" s="77"/>
      <c r="AB1068" s="77"/>
      <c r="AC1068" s="77"/>
      <c r="AD1068" s="77"/>
      <c r="AE1068" s="77"/>
      <c r="AF1068" s="77"/>
      <c r="AG1068" s="77"/>
      <c r="AH1068" s="77"/>
      <c r="AI1068" s="77"/>
      <c r="AJ1068" s="77"/>
      <c r="AK1068" s="77"/>
      <c r="AL1068" s="77"/>
      <c r="AM1068" s="77"/>
      <c r="AN1068" s="77"/>
      <c r="AO1068" s="87"/>
      <c r="AP1068" s="81"/>
    </row>
    <row r="1069" spans="1:42" s="6" customFormat="1" x14ac:dyDescent="0.45">
      <c r="A1069" s="65"/>
      <c r="B1069" s="83"/>
      <c r="C1069" s="83"/>
      <c r="D1069" s="84"/>
      <c r="E1069" s="85"/>
      <c r="F1069" s="85"/>
      <c r="G1069" s="86"/>
      <c r="H1069" s="80"/>
      <c r="I1069" s="80"/>
      <c r="J1069" s="77"/>
      <c r="K1069" s="77"/>
      <c r="L1069" s="77"/>
      <c r="M1069" s="77"/>
      <c r="N1069" s="77"/>
      <c r="O1069" s="77"/>
      <c r="P1069" s="77"/>
      <c r="Q1069" s="77"/>
      <c r="R1069" s="77"/>
      <c r="S1069" s="77"/>
      <c r="T1069" s="77"/>
      <c r="U1069" s="77"/>
      <c r="V1069" s="77"/>
      <c r="W1069" s="77"/>
      <c r="X1069" s="77"/>
      <c r="Y1069" s="81"/>
      <c r="Z1069" s="77"/>
      <c r="AA1069" s="77"/>
      <c r="AB1069" s="77"/>
      <c r="AC1069" s="77"/>
      <c r="AD1069" s="77"/>
      <c r="AE1069" s="77"/>
      <c r="AF1069" s="77"/>
      <c r="AG1069" s="77"/>
      <c r="AH1069" s="77"/>
      <c r="AI1069" s="77"/>
      <c r="AJ1069" s="77"/>
      <c r="AK1069" s="77"/>
      <c r="AL1069" s="77"/>
      <c r="AM1069" s="77"/>
      <c r="AN1069" s="77"/>
      <c r="AO1069" s="87"/>
      <c r="AP1069" s="81"/>
    </row>
    <row r="1070" spans="1:42" s="6" customFormat="1" x14ac:dyDescent="0.45">
      <c r="A1070" s="65"/>
      <c r="B1070" s="83"/>
      <c r="C1070" s="83"/>
      <c r="D1070" s="84"/>
      <c r="E1070" s="85"/>
      <c r="F1070" s="85"/>
      <c r="G1070" s="86"/>
      <c r="H1070" s="80"/>
      <c r="I1070" s="80"/>
      <c r="J1070" s="77"/>
      <c r="K1070" s="77"/>
      <c r="L1070" s="77"/>
      <c r="M1070" s="77"/>
      <c r="N1070" s="77"/>
      <c r="O1070" s="77"/>
      <c r="P1070" s="77"/>
      <c r="Q1070" s="77"/>
      <c r="R1070" s="77"/>
      <c r="S1070" s="77"/>
      <c r="T1070" s="77"/>
      <c r="U1070" s="77"/>
      <c r="V1070" s="77"/>
      <c r="W1070" s="77"/>
      <c r="X1070" s="77"/>
      <c r="Y1070" s="81"/>
      <c r="Z1070" s="77"/>
      <c r="AA1070" s="77"/>
      <c r="AB1070" s="77"/>
      <c r="AC1070" s="77"/>
      <c r="AD1070" s="77"/>
      <c r="AE1070" s="77"/>
      <c r="AF1070" s="77"/>
      <c r="AG1070" s="77"/>
      <c r="AH1070" s="77"/>
      <c r="AI1070" s="77"/>
      <c r="AJ1070" s="77"/>
      <c r="AK1070" s="77"/>
      <c r="AL1070" s="77"/>
      <c r="AM1070" s="77"/>
      <c r="AN1070" s="77"/>
      <c r="AO1070" s="87"/>
      <c r="AP1070" s="81"/>
    </row>
    <row r="1071" spans="1:42" s="6" customFormat="1" x14ac:dyDescent="0.45">
      <c r="A1071" s="65"/>
      <c r="B1071" s="83"/>
      <c r="C1071" s="83"/>
      <c r="D1071" s="84"/>
      <c r="E1071" s="85"/>
      <c r="F1071" s="85"/>
      <c r="G1071" s="86"/>
      <c r="H1071" s="80"/>
      <c r="I1071" s="80"/>
      <c r="J1071" s="77"/>
      <c r="K1071" s="77"/>
      <c r="L1071" s="77"/>
      <c r="M1071" s="77"/>
      <c r="N1071" s="77"/>
      <c r="O1071" s="77"/>
      <c r="P1071" s="77"/>
      <c r="Q1071" s="77"/>
      <c r="R1071" s="77"/>
      <c r="S1071" s="77"/>
      <c r="T1071" s="77"/>
      <c r="U1071" s="77"/>
      <c r="V1071" s="77"/>
      <c r="W1071" s="77"/>
      <c r="X1071" s="77"/>
      <c r="Y1071" s="81"/>
      <c r="Z1071" s="77"/>
      <c r="AA1071" s="77"/>
      <c r="AB1071" s="77"/>
      <c r="AC1071" s="77"/>
      <c r="AD1071" s="77"/>
      <c r="AE1071" s="77"/>
      <c r="AF1071" s="77"/>
      <c r="AG1071" s="77"/>
      <c r="AH1071" s="77"/>
      <c r="AI1071" s="77"/>
      <c r="AJ1071" s="77"/>
      <c r="AK1071" s="77"/>
      <c r="AL1071" s="77"/>
      <c r="AM1071" s="77"/>
      <c r="AN1071" s="77"/>
      <c r="AO1071" s="87"/>
      <c r="AP1071" s="81"/>
    </row>
    <row r="1072" spans="1:42" s="6" customFormat="1" x14ac:dyDescent="0.45">
      <c r="A1072" s="65"/>
      <c r="B1072" s="83"/>
      <c r="C1072" s="83"/>
      <c r="D1072" s="84"/>
      <c r="E1072" s="85"/>
      <c r="F1072" s="85"/>
      <c r="G1072" s="86"/>
      <c r="H1072" s="80"/>
      <c r="I1072" s="80"/>
      <c r="J1072" s="77"/>
      <c r="K1072" s="77"/>
      <c r="L1072" s="77"/>
      <c r="M1072" s="77"/>
      <c r="N1072" s="77"/>
      <c r="O1072" s="77"/>
      <c r="P1072" s="77"/>
      <c r="Q1072" s="77"/>
      <c r="R1072" s="77"/>
      <c r="S1072" s="77"/>
      <c r="T1072" s="77"/>
      <c r="U1072" s="77"/>
      <c r="V1072" s="77"/>
      <c r="W1072" s="77"/>
      <c r="X1072" s="77"/>
      <c r="Y1072" s="81"/>
      <c r="Z1072" s="77"/>
      <c r="AA1072" s="77"/>
      <c r="AB1072" s="77"/>
      <c r="AC1072" s="77"/>
      <c r="AD1072" s="77"/>
      <c r="AE1072" s="77"/>
      <c r="AF1072" s="77"/>
      <c r="AG1072" s="77"/>
      <c r="AH1072" s="77"/>
      <c r="AI1072" s="77"/>
      <c r="AJ1072" s="77"/>
      <c r="AK1072" s="77"/>
      <c r="AL1072" s="77"/>
      <c r="AM1072" s="77"/>
      <c r="AN1072" s="77"/>
      <c r="AO1072" s="87"/>
      <c r="AP1072" s="81"/>
    </row>
    <row r="1073" spans="1:42" s="6" customFormat="1" x14ac:dyDescent="0.45">
      <c r="A1073" s="65"/>
      <c r="B1073" s="83"/>
      <c r="C1073" s="83"/>
      <c r="D1073" s="84"/>
      <c r="E1073" s="85"/>
      <c r="F1073" s="85"/>
      <c r="G1073" s="86"/>
      <c r="H1073" s="80"/>
      <c r="I1073" s="80"/>
      <c r="J1073" s="77"/>
      <c r="K1073" s="77"/>
      <c r="L1073" s="77"/>
      <c r="M1073" s="77"/>
      <c r="N1073" s="77"/>
      <c r="O1073" s="77"/>
      <c r="P1073" s="77"/>
      <c r="Q1073" s="77"/>
      <c r="R1073" s="77"/>
      <c r="S1073" s="77"/>
      <c r="T1073" s="77"/>
      <c r="U1073" s="77"/>
      <c r="V1073" s="77"/>
      <c r="W1073" s="77"/>
      <c r="X1073" s="77"/>
      <c r="Y1073" s="81"/>
      <c r="Z1073" s="77"/>
      <c r="AA1073" s="77"/>
      <c r="AB1073" s="77"/>
      <c r="AC1073" s="77"/>
      <c r="AD1073" s="77"/>
      <c r="AE1073" s="77"/>
      <c r="AF1073" s="77"/>
      <c r="AG1073" s="77"/>
      <c r="AH1073" s="77"/>
      <c r="AI1073" s="77"/>
      <c r="AJ1073" s="77"/>
      <c r="AK1073" s="77"/>
      <c r="AL1073" s="77"/>
      <c r="AM1073" s="77"/>
      <c r="AN1073" s="77"/>
      <c r="AO1073" s="87"/>
      <c r="AP1073" s="81"/>
    </row>
    <row r="1074" spans="1:42" s="6" customFormat="1" x14ac:dyDescent="0.45">
      <c r="A1074" s="65"/>
      <c r="B1074" s="83"/>
      <c r="C1074" s="83"/>
      <c r="D1074" s="84"/>
      <c r="E1074" s="85"/>
      <c r="F1074" s="85"/>
      <c r="G1074" s="86"/>
      <c r="H1074" s="80"/>
      <c r="I1074" s="80"/>
      <c r="J1074" s="77"/>
      <c r="K1074" s="77"/>
      <c r="L1074" s="77"/>
      <c r="M1074" s="77"/>
      <c r="N1074" s="77"/>
      <c r="O1074" s="77"/>
      <c r="P1074" s="77"/>
      <c r="Q1074" s="77"/>
      <c r="R1074" s="77"/>
      <c r="S1074" s="77"/>
      <c r="T1074" s="77"/>
      <c r="U1074" s="77"/>
      <c r="V1074" s="77"/>
      <c r="W1074" s="77"/>
      <c r="X1074" s="77"/>
      <c r="Y1074" s="81"/>
      <c r="Z1074" s="77"/>
      <c r="AA1074" s="77"/>
      <c r="AB1074" s="77"/>
      <c r="AC1074" s="77"/>
      <c r="AD1074" s="77"/>
      <c r="AE1074" s="77"/>
      <c r="AF1074" s="77"/>
      <c r="AG1074" s="77"/>
      <c r="AH1074" s="77"/>
      <c r="AI1074" s="77"/>
      <c r="AJ1074" s="77"/>
      <c r="AK1074" s="77"/>
      <c r="AL1074" s="77"/>
      <c r="AM1074" s="77"/>
      <c r="AN1074" s="77"/>
      <c r="AO1074" s="87"/>
      <c r="AP1074" s="81"/>
    </row>
    <row r="1075" spans="1:42" s="6" customFormat="1" x14ac:dyDescent="0.45">
      <c r="A1075" s="65"/>
      <c r="B1075" s="83"/>
      <c r="C1075" s="83"/>
      <c r="D1075" s="84"/>
      <c r="E1075" s="85"/>
      <c r="F1075" s="85"/>
      <c r="G1075" s="86"/>
      <c r="H1075" s="80"/>
      <c r="I1075" s="80"/>
      <c r="J1075" s="77"/>
      <c r="K1075" s="77"/>
      <c r="L1075" s="77"/>
      <c r="M1075" s="77"/>
      <c r="N1075" s="77"/>
      <c r="O1075" s="77"/>
      <c r="P1075" s="77"/>
      <c r="Q1075" s="77"/>
      <c r="R1075" s="77"/>
      <c r="S1075" s="77"/>
      <c r="T1075" s="77"/>
      <c r="U1075" s="77"/>
      <c r="V1075" s="77"/>
      <c r="W1075" s="77"/>
      <c r="X1075" s="77"/>
      <c r="Y1075" s="81"/>
      <c r="Z1075" s="77"/>
      <c r="AA1075" s="77"/>
      <c r="AB1075" s="77"/>
      <c r="AC1075" s="77"/>
      <c r="AD1075" s="77"/>
      <c r="AE1075" s="77"/>
      <c r="AF1075" s="77"/>
      <c r="AG1075" s="77"/>
      <c r="AH1075" s="77"/>
      <c r="AI1075" s="77"/>
      <c r="AJ1075" s="77"/>
      <c r="AK1075" s="77"/>
      <c r="AL1075" s="77"/>
      <c r="AM1075" s="77"/>
      <c r="AN1075" s="77"/>
      <c r="AO1075" s="87"/>
      <c r="AP1075" s="81"/>
    </row>
    <row r="1076" spans="1:42" s="6" customFormat="1" x14ac:dyDescent="0.45">
      <c r="A1076" s="65"/>
      <c r="B1076" s="83"/>
      <c r="C1076" s="83"/>
      <c r="D1076" s="84"/>
      <c r="E1076" s="85"/>
      <c r="F1076" s="85"/>
      <c r="G1076" s="86"/>
      <c r="H1076" s="80"/>
      <c r="I1076" s="80"/>
      <c r="J1076" s="77"/>
      <c r="K1076" s="77"/>
      <c r="L1076" s="77"/>
      <c r="M1076" s="77"/>
      <c r="N1076" s="77"/>
      <c r="O1076" s="77"/>
      <c r="P1076" s="77"/>
      <c r="Q1076" s="77"/>
      <c r="R1076" s="77"/>
      <c r="S1076" s="77"/>
      <c r="T1076" s="77"/>
      <c r="U1076" s="77"/>
      <c r="V1076" s="77"/>
      <c r="W1076" s="77"/>
      <c r="X1076" s="77"/>
      <c r="Y1076" s="81"/>
      <c r="Z1076" s="77"/>
      <c r="AA1076" s="77"/>
      <c r="AB1076" s="77"/>
      <c r="AC1076" s="77"/>
      <c r="AD1076" s="77"/>
      <c r="AE1076" s="77"/>
      <c r="AF1076" s="77"/>
      <c r="AG1076" s="77"/>
      <c r="AH1076" s="77"/>
      <c r="AI1076" s="77"/>
      <c r="AJ1076" s="77"/>
      <c r="AK1076" s="77"/>
      <c r="AL1076" s="77"/>
      <c r="AM1076" s="77"/>
      <c r="AN1076" s="77"/>
      <c r="AO1076" s="87"/>
      <c r="AP1076" s="81"/>
    </row>
    <row r="1077" spans="1:42" s="6" customFormat="1" x14ac:dyDescent="0.45">
      <c r="A1077" s="65"/>
      <c r="B1077" s="83"/>
      <c r="C1077" s="83"/>
      <c r="D1077" s="84"/>
      <c r="E1077" s="85"/>
      <c r="F1077" s="85"/>
      <c r="G1077" s="86"/>
      <c r="H1077" s="80"/>
      <c r="I1077" s="80"/>
      <c r="J1077" s="77"/>
      <c r="K1077" s="77"/>
      <c r="L1077" s="77"/>
      <c r="M1077" s="77"/>
      <c r="N1077" s="77"/>
      <c r="O1077" s="77"/>
      <c r="P1077" s="77"/>
      <c r="Q1077" s="77"/>
      <c r="R1077" s="77"/>
      <c r="S1077" s="77"/>
      <c r="T1077" s="77"/>
      <c r="U1077" s="77"/>
      <c r="V1077" s="77"/>
      <c r="W1077" s="77"/>
      <c r="X1077" s="77"/>
      <c r="Y1077" s="81"/>
      <c r="Z1077" s="77"/>
      <c r="AA1077" s="77"/>
      <c r="AB1077" s="77"/>
      <c r="AC1077" s="77"/>
      <c r="AD1077" s="77"/>
      <c r="AE1077" s="77"/>
      <c r="AF1077" s="77"/>
      <c r="AG1077" s="77"/>
      <c r="AH1077" s="77"/>
      <c r="AI1077" s="77"/>
      <c r="AJ1077" s="77"/>
      <c r="AK1077" s="77"/>
      <c r="AL1077" s="77"/>
      <c r="AM1077" s="77"/>
      <c r="AN1077" s="77"/>
      <c r="AO1077" s="87"/>
      <c r="AP1077" s="81"/>
    </row>
    <row r="1078" spans="1:42" s="6" customFormat="1" x14ac:dyDescent="0.45">
      <c r="A1078" s="65"/>
      <c r="B1078" s="83"/>
      <c r="C1078" s="83"/>
      <c r="D1078" s="84"/>
      <c r="E1078" s="85"/>
      <c r="F1078" s="85"/>
      <c r="G1078" s="86"/>
      <c r="H1078" s="80"/>
      <c r="I1078" s="80"/>
      <c r="J1078" s="77"/>
      <c r="K1078" s="77"/>
      <c r="L1078" s="77"/>
      <c r="M1078" s="77"/>
      <c r="N1078" s="77"/>
      <c r="O1078" s="77"/>
      <c r="P1078" s="77"/>
      <c r="Q1078" s="77"/>
      <c r="R1078" s="77"/>
      <c r="S1078" s="77"/>
      <c r="T1078" s="77"/>
      <c r="U1078" s="77"/>
      <c r="V1078" s="77"/>
      <c r="W1078" s="77"/>
      <c r="X1078" s="77"/>
      <c r="Y1078" s="81"/>
      <c r="Z1078" s="77"/>
      <c r="AA1078" s="77"/>
      <c r="AB1078" s="77"/>
      <c r="AC1078" s="77"/>
      <c r="AD1078" s="77"/>
      <c r="AE1078" s="77"/>
      <c r="AF1078" s="77"/>
      <c r="AG1078" s="77"/>
      <c r="AH1078" s="77"/>
      <c r="AI1078" s="77"/>
      <c r="AJ1078" s="77"/>
      <c r="AK1078" s="77"/>
      <c r="AL1078" s="77"/>
      <c r="AM1078" s="77"/>
      <c r="AN1078" s="77"/>
      <c r="AO1078" s="87"/>
      <c r="AP1078" s="81"/>
    </row>
    <row r="1079" spans="1:42" s="6" customFormat="1" x14ac:dyDescent="0.45">
      <c r="A1079" s="65"/>
      <c r="B1079" s="83"/>
      <c r="C1079" s="83"/>
      <c r="D1079" s="84"/>
      <c r="E1079" s="85"/>
      <c r="F1079" s="85"/>
      <c r="G1079" s="86"/>
      <c r="H1079" s="80"/>
      <c r="I1079" s="80"/>
      <c r="J1079" s="77"/>
      <c r="K1079" s="77"/>
      <c r="L1079" s="77"/>
      <c r="M1079" s="77"/>
      <c r="N1079" s="77"/>
      <c r="O1079" s="77"/>
      <c r="P1079" s="77"/>
      <c r="Q1079" s="77"/>
      <c r="R1079" s="77"/>
      <c r="S1079" s="77"/>
      <c r="T1079" s="77"/>
      <c r="U1079" s="77"/>
      <c r="V1079" s="77"/>
      <c r="W1079" s="77"/>
      <c r="X1079" s="77"/>
      <c r="Y1079" s="81"/>
      <c r="Z1079" s="77"/>
      <c r="AA1079" s="77"/>
      <c r="AB1079" s="77"/>
      <c r="AC1079" s="77"/>
      <c r="AD1079" s="77"/>
      <c r="AE1079" s="77"/>
      <c r="AF1079" s="77"/>
      <c r="AG1079" s="77"/>
      <c r="AH1079" s="77"/>
      <c r="AI1079" s="77"/>
      <c r="AJ1079" s="77"/>
      <c r="AK1079" s="77"/>
      <c r="AL1079" s="77"/>
      <c r="AM1079" s="77"/>
      <c r="AN1079" s="77"/>
      <c r="AO1079" s="87"/>
      <c r="AP1079" s="81"/>
    </row>
    <row r="1080" spans="1:42" s="6" customFormat="1" x14ac:dyDescent="0.45">
      <c r="A1080" s="65"/>
      <c r="B1080" s="83"/>
      <c r="C1080" s="83"/>
      <c r="D1080" s="84"/>
      <c r="E1080" s="85"/>
      <c r="F1080" s="85"/>
      <c r="G1080" s="86"/>
      <c r="H1080" s="80"/>
      <c r="I1080" s="80"/>
      <c r="J1080" s="77"/>
      <c r="K1080" s="77"/>
      <c r="L1080" s="77"/>
      <c r="M1080" s="77"/>
      <c r="N1080" s="77"/>
      <c r="O1080" s="77"/>
      <c r="P1080" s="77"/>
      <c r="Q1080" s="77"/>
      <c r="R1080" s="77"/>
      <c r="S1080" s="77"/>
      <c r="T1080" s="77"/>
      <c r="U1080" s="77"/>
      <c r="V1080" s="77"/>
      <c r="W1080" s="77"/>
      <c r="X1080" s="77"/>
      <c r="Y1080" s="81"/>
      <c r="Z1080" s="77"/>
      <c r="AA1080" s="77"/>
      <c r="AB1080" s="77"/>
      <c r="AC1080" s="77"/>
      <c r="AD1080" s="77"/>
      <c r="AE1080" s="77"/>
      <c r="AF1080" s="77"/>
      <c r="AG1080" s="77"/>
      <c r="AH1080" s="77"/>
      <c r="AI1080" s="77"/>
      <c r="AJ1080" s="77"/>
      <c r="AK1080" s="77"/>
      <c r="AL1080" s="77"/>
      <c r="AM1080" s="77"/>
      <c r="AN1080" s="77"/>
      <c r="AO1080" s="87"/>
      <c r="AP1080" s="81"/>
    </row>
    <row r="1081" spans="1:42" s="6" customFormat="1" x14ac:dyDescent="0.45">
      <c r="A1081" s="65"/>
      <c r="B1081" s="83"/>
      <c r="C1081" s="83"/>
      <c r="D1081" s="84"/>
      <c r="E1081" s="85"/>
      <c r="F1081" s="85"/>
      <c r="G1081" s="86"/>
      <c r="H1081" s="80"/>
      <c r="I1081" s="80"/>
      <c r="J1081" s="77"/>
      <c r="K1081" s="77"/>
      <c r="L1081" s="77"/>
      <c r="M1081" s="77"/>
      <c r="N1081" s="77"/>
      <c r="O1081" s="77"/>
      <c r="P1081" s="77"/>
      <c r="Q1081" s="77"/>
      <c r="R1081" s="77"/>
      <c r="S1081" s="77"/>
      <c r="T1081" s="77"/>
      <c r="U1081" s="77"/>
      <c r="V1081" s="77"/>
      <c r="W1081" s="77"/>
      <c r="X1081" s="77"/>
      <c r="Y1081" s="81"/>
      <c r="Z1081" s="77"/>
      <c r="AA1081" s="77"/>
      <c r="AB1081" s="77"/>
      <c r="AC1081" s="77"/>
      <c r="AD1081" s="77"/>
      <c r="AE1081" s="77"/>
      <c r="AF1081" s="77"/>
      <c r="AG1081" s="77"/>
      <c r="AH1081" s="77"/>
      <c r="AI1081" s="77"/>
      <c r="AJ1081" s="77"/>
      <c r="AK1081" s="77"/>
      <c r="AL1081" s="77"/>
      <c r="AM1081" s="77"/>
      <c r="AN1081" s="77"/>
      <c r="AO1081" s="87"/>
      <c r="AP1081" s="81"/>
    </row>
    <row r="1082" spans="1:42" s="6" customFormat="1" x14ac:dyDescent="0.45">
      <c r="A1082" s="65"/>
      <c r="B1082" s="83"/>
      <c r="C1082" s="83"/>
      <c r="D1082" s="84"/>
      <c r="E1082" s="85"/>
      <c r="F1082" s="85"/>
      <c r="G1082" s="86"/>
      <c r="H1082" s="80"/>
      <c r="I1082" s="80"/>
      <c r="J1082" s="77"/>
      <c r="K1082" s="77"/>
      <c r="L1082" s="77"/>
      <c r="M1082" s="77"/>
      <c r="N1082" s="77"/>
      <c r="O1082" s="77"/>
      <c r="P1082" s="77"/>
      <c r="Q1082" s="77"/>
      <c r="R1082" s="77"/>
      <c r="S1082" s="77"/>
      <c r="T1082" s="77"/>
      <c r="U1082" s="77"/>
      <c r="V1082" s="77"/>
      <c r="W1082" s="77"/>
      <c r="X1082" s="77"/>
      <c r="Y1082" s="81"/>
      <c r="Z1082" s="77"/>
      <c r="AA1082" s="77"/>
      <c r="AB1082" s="77"/>
      <c r="AC1082" s="77"/>
      <c r="AD1082" s="77"/>
      <c r="AE1082" s="77"/>
      <c r="AF1082" s="77"/>
      <c r="AG1082" s="77"/>
      <c r="AH1082" s="77"/>
      <c r="AI1082" s="77"/>
      <c r="AJ1082" s="77"/>
      <c r="AK1082" s="77"/>
      <c r="AL1082" s="77"/>
      <c r="AM1082" s="77"/>
      <c r="AN1082" s="77"/>
      <c r="AO1082" s="87"/>
      <c r="AP1082" s="81"/>
    </row>
    <row r="1083" spans="1:42" s="6" customFormat="1" x14ac:dyDescent="0.45">
      <c r="A1083" s="65"/>
      <c r="B1083" s="83"/>
      <c r="C1083" s="83"/>
      <c r="D1083" s="84"/>
      <c r="E1083" s="85"/>
      <c r="F1083" s="85"/>
      <c r="G1083" s="86"/>
      <c r="H1083" s="80"/>
      <c r="I1083" s="80"/>
      <c r="J1083" s="77"/>
      <c r="K1083" s="77"/>
      <c r="L1083" s="77"/>
      <c r="M1083" s="77"/>
      <c r="N1083" s="77"/>
      <c r="O1083" s="77"/>
      <c r="P1083" s="77"/>
      <c r="Q1083" s="77"/>
      <c r="R1083" s="77"/>
      <c r="S1083" s="77"/>
      <c r="T1083" s="77"/>
      <c r="U1083" s="77"/>
      <c r="V1083" s="77"/>
      <c r="W1083" s="77"/>
      <c r="X1083" s="77"/>
      <c r="Y1083" s="81"/>
      <c r="Z1083" s="77"/>
      <c r="AA1083" s="77"/>
      <c r="AB1083" s="77"/>
      <c r="AC1083" s="77"/>
      <c r="AD1083" s="77"/>
      <c r="AE1083" s="77"/>
      <c r="AF1083" s="77"/>
      <c r="AG1083" s="77"/>
      <c r="AH1083" s="77"/>
      <c r="AI1083" s="77"/>
      <c r="AJ1083" s="77"/>
      <c r="AK1083" s="77"/>
      <c r="AL1083" s="77"/>
      <c r="AM1083" s="77"/>
      <c r="AN1083" s="77"/>
      <c r="AO1083" s="87"/>
      <c r="AP1083" s="81"/>
    </row>
    <row r="1084" spans="1:42" s="6" customFormat="1" x14ac:dyDescent="0.45">
      <c r="A1084" s="65"/>
      <c r="B1084" s="83"/>
      <c r="C1084" s="83"/>
      <c r="D1084" s="84"/>
      <c r="E1084" s="85"/>
      <c r="F1084" s="85"/>
      <c r="G1084" s="86"/>
      <c r="H1084" s="80"/>
      <c r="I1084" s="80"/>
      <c r="J1084" s="77"/>
      <c r="K1084" s="77"/>
      <c r="L1084" s="77"/>
      <c r="M1084" s="77"/>
      <c r="N1084" s="77"/>
      <c r="O1084" s="77"/>
      <c r="P1084" s="77"/>
      <c r="Q1084" s="77"/>
      <c r="R1084" s="77"/>
      <c r="S1084" s="77"/>
      <c r="T1084" s="77"/>
      <c r="U1084" s="77"/>
      <c r="V1084" s="77"/>
      <c r="W1084" s="77"/>
      <c r="X1084" s="77"/>
      <c r="Y1084" s="81"/>
      <c r="Z1084" s="77"/>
      <c r="AA1084" s="77"/>
      <c r="AB1084" s="77"/>
      <c r="AC1084" s="77"/>
      <c r="AD1084" s="77"/>
      <c r="AE1084" s="77"/>
      <c r="AF1084" s="77"/>
      <c r="AG1084" s="77"/>
      <c r="AH1084" s="77"/>
      <c r="AI1084" s="77"/>
      <c r="AJ1084" s="77"/>
      <c r="AK1084" s="77"/>
      <c r="AL1084" s="77"/>
      <c r="AM1084" s="77"/>
      <c r="AN1084" s="77"/>
      <c r="AO1084" s="87"/>
      <c r="AP1084" s="81"/>
    </row>
    <row r="1085" spans="1:42" s="6" customFormat="1" x14ac:dyDescent="0.45">
      <c r="A1085" s="65"/>
      <c r="B1085" s="83"/>
      <c r="C1085" s="83"/>
      <c r="D1085" s="84"/>
      <c r="E1085" s="85"/>
      <c r="F1085" s="85"/>
      <c r="G1085" s="86"/>
      <c r="H1085" s="80"/>
      <c r="I1085" s="80"/>
      <c r="J1085" s="77"/>
      <c r="K1085" s="77"/>
      <c r="L1085" s="77"/>
      <c r="M1085" s="77"/>
      <c r="N1085" s="77"/>
      <c r="O1085" s="77"/>
      <c r="P1085" s="77"/>
      <c r="Q1085" s="77"/>
      <c r="R1085" s="77"/>
      <c r="S1085" s="77"/>
      <c r="T1085" s="77"/>
      <c r="U1085" s="77"/>
      <c r="V1085" s="77"/>
      <c r="W1085" s="77"/>
      <c r="X1085" s="77"/>
      <c r="Y1085" s="81"/>
      <c r="Z1085" s="77"/>
      <c r="AA1085" s="77"/>
      <c r="AB1085" s="77"/>
      <c r="AC1085" s="77"/>
      <c r="AD1085" s="77"/>
      <c r="AE1085" s="77"/>
      <c r="AF1085" s="77"/>
      <c r="AG1085" s="77"/>
      <c r="AH1085" s="77"/>
      <c r="AI1085" s="77"/>
      <c r="AJ1085" s="77"/>
      <c r="AK1085" s="77"/>
      <c r="AL1085" s="77"/>
      <c r="AM1085" s="77"/>
      <c r="AN1085" s="77"/>
      <c r="AO1085" s="87"/>
      <c r="AP1085" s="81"/>
    </row>
    <row r="1086" spans="1:42" s="6" customFormat="1" x14ac:dyDescent="0.45">
      <c r="A1086" s="65"/>
      <c r="B1086" s="83"/>
      <c r="C1086" s="83"/>
      <c r="D1086" s="84"/>
      <c r="E1086" s="85"/>
      <c r="F1086" s="85"/>
      <c r="G1086" s="86"/>
      <c r="H1086" s="80"/>
      <c r="I1086" s="80"/>
      <c r="J1086" s="77"/>
      <c r="K1086" s="77"/>
      <c r="L1086" s="77"/>
      <c r="M1086" s="77"/>
      <c r="N1086" s="77"/>
      <c r="O1086" s="77"/>
      <c r="P1086" s="77"/>
      <c r="Q1086" s="77"/>
      <c r="R1086" s="77"/>
      <c r="S1086" s="77"/>
      <c r="T1086" s="77"/>
      <c r="U1086" s="77"/>
      <c r="V1086" s="77"/>
      <c r="W1086" s="77"/>
      <c r="X1086" s="77"/>
      <c r="Y1086" s="81"/>
      <c r="Z1086" s="77"/>
      <c r="AA1086" s="77"/>
      <c r="AB1086" s="77"/>
      <c r="AC1086" s="77"/>
      <c r="AD1086" s="77"/>
      <c r="AE1086" s="77"/>
      <c r="AF1086" s="77"/>
      <c r="AG1086" s="77"/>
      <c r="AH1086" s="77"/>
      <c r="AI1086" s="77"/>
      <c r="AJ1086" s="77"/>
      <c r="AK1086" s="77"/>
      <c r="AL1086" s="77"/>
      <c r="AM1086" s="77"/>
      <c r="AN1086" s="77"/>
      <c r="AO1086" s="87"/>
      <c r="AP1086" s="81"/>
    </row>
    <row r="1087" spans="1:42" s="6" customFormat="1" x14ac:dyDescent="0.45">
      <c r="A1087" s="65"/>
      <c r="B1087" s="83"/>
      <c r="C1087" s="83"/>
      <c r="D1087" s="84"/>
      <c r="E1087" s="85"/>
      <c r="F1087" s="85"/>
      <c r="G1087" s="86"/>
      <c r="H1087" s="80"/>
      <c r="I1087" s="80"/>
      <c r="J1087" s="77"/>
      <c r="K1087" s="77"/>
      <c r="L1087" s="77"/>
      <c r="M1087" s="77"/>
      <c r="N1087" s="77"/>
      <c r="O1087" s="77"/>
      <c r="P1087" s="77"/>
      <c r="Q1087" s="77"/>
      <c r="R1087" s="77"/>
      <c r="S1087" s="77"/>
      <c r="T1087" s="77"/>
      <c r="U1087" s="77"/>
      <c r="V1087" s="77"/>
      <c r="W1087" s="77"/>
      <c r="X1087" s="77"/>
      <c r="Y1087" s="81"/>
      <c r="Z1087" s="77"/>
      <c r="AA1087" s="77"/>
      <c r="AB1087" s="77"/>
      <c r="AC1087" s="77"/>
      <c r="AD1087" s="77"/>
      <c r="AE1087" s="77"/>
      <c r="AF1087" s="77"/>
      <c r="AG1087" s="77"/>
      <c r="AH1087" s="77"/>
      <c r="AI1087" s="77"/>
      <c r="AJ1087" s="77"/>
      <c r="AK1087" s="77"/>
      <c r="AL1087" s="77"/>
      <c r="AM1087" s="77"/>
      <c r="AN1087" s="77"/>
      <c r="AO1087" s="87"/>
      <c r="AP1087" s="81"/>
    </row>
    <row r="1088" spans="1:42" s="6" customFormat="1" x14ac:dyDescent="0.45">
      <c r="A1088" s="65"/>
      <c r="B1088" s="83"/>
      <c r="C1088" s="83"/>
      <c r="D1088" s="84"/>
      <c r="E1088" s="85"/>
      <c r="F1088" s="85"/>
      <c r="G1088" s="86"/>
      <c r="H1088" s="80"/>
      <c r="I1088" s="80"/>
      <c r="J1088" s="77"/>
      <c r="K1088" s="77"/>
      <c r="L1088" s="77"/>
      <c r="M1088" s="77"/>
      <c r="N1088" s="77"/>
      <c r="O1088" s="77"/>
      <c r="P1088" s="77"/>
      <c r="Q1088" s="77"/>
      <c r="R1088" s="77"/>
      <c r="S1088" s="77"/>
      <c r="T1088" s="77"/>
      <c r="U1088" s="77"/>
      <c r="V1088" s="77"/>
      <c r="W1088" s="77"/>
      <c r="X1088" s="77"/>
      <c r="Y1088" s="81"/>
      <c r="Z1088" s="77"/>
      <c r="AA1088" s="77"/>
      <c r="AB1088" s="77"/>
      <c r="AC1088" s="77"/>
      <c r="AD1088" s="77"/>
      <c r="AE1088" s="77"/>
      <c r="AF1088" s="77"/>
      <c r="AG1088" s="77"/>
      <c r="AH1088" s="77"/>
      <c r="AI1088" s="77"/>
      <c r="AJ1088" s="77"/>
      <c r="AK1088" s="77"/>
      <c r="AL1088" s="77"/>
      <c r="AM1088" s="77"/>
      <c r="AN1088" s="77"/>
      <c r="AO1088" s="87"/>
      <c r="AP1088" s="81"/>
    </row>
    <row r="1089" spans="1:42" s="6" customFormat="1" x14ac:dyDescent="0.45">
      <c r="A1089" s="65"/>
      <c r="B1089" s="83"/>
      <c r="C1089" s="83"/>
      <c r="D1089" s="84"/>
      <c r="E1089" s="85"/>
      <c r="F1089" s="85"/>
      <c r="G1089" s="86"/>
      <c r="H1089" s="80"/>
      <c r="I1089" s="80"/>
      <c r="J1089" s="77"/>
      <c r="K1089" s="77"/>
      <c r="L1089" s="77"/>
      <c r="M1089" s="77"/>
      <c r="N1089" s="77"/>
      <c r="O1089" s="77"/>
      <c r="P1089" s="77"/>
      <c r="Q1089" s="77"/>
      <c r="R1089" s="77"/>
      <c r="S1089" s="77"/>
      <c r="T1089" s="77"/>
      <c r="U1089" s="77"/>
      <c r="V1089" s="77"/>
      <c r="W1089" s="77"/>
      <c r="X1089" s="77"/>
      <c r="Y1089" s="81"/>
      <c r="Z1089" s="77"/>
      <c r="AA1089" s="77"/>
      <c r="AB1089" s="77"/>
      <c r="AC1089" s="77"/>
      <c r="AD1089" s="77"/>
      <c r="AE1089" s="77"/>
      <c r="AF1089" s="77"/>
      <c r="AG1089" s="77"/>
      <c r="AH1089" s="77"/>
      <c r="AI1089" s="77"/>
      <c r="AJ1089" s="77"/>
      <c r="AK1089" s="77"/>
      <c r="AL1089" s="77"/>
      <c r="AM1089" s="77"/>
      <c r="AN1089" s="77"/>
      <c r="AO1089" s="87"/>
      <c r="AP1089" s="81"/>
    </row>
    <row r="1090" spans="1:42" s="6" customFormat="1" x14ac:dyDescent="0.45">
      <c r="A1090" s="65"/>
      <c r="B1090" s="83"/>
      <c r="C1090" s="83"/>
      <c r="D1090" s="84"/>
      <c r="E1090" s="85"/>
      <c r="F1090" s="85"/>
      <c r="G1090" s="86"/>
      <c r="H1090" s="80"/>
      <c r="I1090" s="80"/>
      <c r="J1090" s="77"/>
      <c r="K1090" s="77"/>
      <c r="L1090" s="77"/>
      <c r="M1090" s="77"/>
      <c r="N1090" s="77"/>
      <c r="O1090" s="77"/>
      <c r="P1090" s="77"/>
      <c r="Q1090" s="77"/>
      <c r="R1090" s="77"/>
      <c r="S1090" s="77"/>
      <c r="T1090" s="77"/>
      <c r="U1090" s="77"/>
      <c r="V1090" s="77"/>
      <c r="W1090" s="77"/>
      <c r="X1090" s="77"/>
      <c r="Y1090" s="81"/>
      <c r="Z1090" s="77"/>
      <c r="AA1090" s="77"/>
      <c r="AB1090" s="77"/>
      <c r="AC1090" s="77"/>
      <c r="AD1090" s="77"/>
      <c r="AE1090" s="77"/>
      <c r="AF1090" s="77"/>
      <c r="AG1090" s="77"/>
      <c r="AH1090" s="77"/>
      <c r="AI1090" s="77"/>
      <c r="AJ1090" s="77"/>
      <c r="AK1090" s="77"/>
      <c r="AL1090" s="77"/>
      <c r="AM1090" s="77"/>
      <c r="AN1090" s="77"/>
      <c r="AO1090" s="87"/>
      <c r="AP1090" s="81"/>
    </row>
    <row r="1091" spans="1:42" s="6" customFormat="1" x14ac:dyDescent="0.45">
      <c r="A1091" s="65"/>
      <c r="B1091" s="83"/>
      <c r="C1091" s="83"/>
      <c r="D1091" s="84"/>
      <c r="E1091" s="85"/>
      <c r="F1091" s="85"/>
      <c r="G1091" s="86"/>
      <c r="H1091" s="80"/>
      <c r="I1091" s="80"/>
      <c r="J1091" s="77"/>
      <c r="K1091" s="77"/>
      <c r="L1091" s="77"/>
      <c r="M1091" s="77"/>
      <c r="N1091" s="77"/>
      <c r="O1091" s="77"/>
      <c r="P1091" s="77"/>
      <c r="Q1091" s="77"/>
      <c r="R1091" s="77"/>
      <c r="S1091" s="77"/>
      <c r="T1091" s="77"/>
      <c r="U1091" s="77"/>
      <c r="V1091" s="77"/>
      <c r="W1091" s="77"/>
      <c r="X1091" s="77"/>
      <c r="Y1091" s="81"/>
      <c r="Z1091" s="77"/>
      <c r="AA1091" s="77"/>
      <c r="AB1091" s="77"/>
      <c r="AC1091" s="77"/>
      <c r="AD1091" s="77"/>
      <c r="AE1091" s="77"/>
      <c r="AF1091" s="77"/>
      <c r="AG1091" s="77"/>
      <c r="AH1091" s="77"/>
      <c r="AI1091" s="77"/>
      <c r="AJ1091" s="77"/>
      <c r="AK1091" s="77"/>
      <c r="AL1091" s="77"/>
      <c r="AM1091" s="77"/>
      <c r="AN1091" s="77"/>
      <c r="AO1091" s="87"/>
      <c r="AP1091" s="81"/>
    </row>
    <row r="1092" spans="1:42" s="6" customFormat="1" x14ac:dyDescent="0.45">
      <c r="A1092" s="65"/>
      <c r="B1092" s="83"/>
      <c r="C1092" s="83"/>
      <c r="D1092" s="84"/>
      <c r="E1092" s="85"/>
      <c r="F1092" s="85"/>
      <c r="G1092" s="86"/>
      <c r="H1092" s="80"/>
      <c r="I1092" s="80"/>
      <c r="J1092" s="77"/>
      <c r="K1092" s="77"/>
      <c r="L1092" s="77"/>
      <c r="M1092" s="77"/>
      <c r="N1092" s="77"/>
      <c r="O1092" s="77"/>
      <c r="P1092" s="77"/>
      <c r="Q1092" s="77"/>
      <c r="R1092" s="77"/>
      <c r="S1092" s="77"/>
      <c r="T1092" s="77"/>
      <c r="U1092" s="77"/>
      <c r="V1092" s="77"/>
      <c r="W1092" s="77"/>
      <c r="X1092" s="77"/>
      <c r="Y1092" s="81"/>
      <c r="Z1092" s="77"/>
      <c r="AA1092" s="77"/>
      <c r="AB1092" s="77"/>
      <c r="AC1092" s="77"/>
      <c r="AD1092" s="77"/>
      <c r="AE1092" s="77"/>
      <c r="AF1092" s="77"/>
      <c r="AG1092" s="77"/>
      <c r="AH1092" s="77"/>
      <c r="AI1092" s="77"/>
      <c r="AJ1092" s="77"/>
      <c r="AK1092" s="77"/>
      <c r="AL1092" s="77"/>
      <c r="AM1092" s="77"/>
      <c r="AN1092" s="77"/>
      <c r="AO1092" s="87"/>
      <c r="AP1092" s="81"/>
    </row>
    <row r="1093" spans="1:42" s="6" customFormat="1" x14ac:dyDescent="0.45">
      <c r="A1093" s="65"/>
      <c r="B1093" s="83"/>
      <c r="C1093" s="83"/>
      <c r="D1093" s="84"/>
      <c r="E1093" s="85"/>
      <c r="F1093" s="85"/>
      <c r="G1093" s="86"/>
      <c r="H1093" s="80"/>
      <c r="I1093" s="80"/>
      <c r="J1093" s="77"/>
      <c r="K1093" s="77"/>
      <c r="L1093" s="77"/>
      <c r="M1093" s="77"/>
      <c r="N1093" s="77"/>
      <c r="O1093" s="77"/>
      <c r="P1093" s="77"/>
      <c r="Q1093" s="77"/>
      <c r="R1093" s="77"/>
      <c r="S1093" s="77"/>
      <c r="T1093" s="77"/>
      <c r="U1093" s="77"/>
      <c r="V1093" s="77"/>
      <c r="W1093" s="77"/>
      <c r="X1093" s="77"/>
      <c r="Y1093" s="81"/>
      <c r="Z1093" s="77"/>
      <c r="AA1093" s="77"/>
      <c r="AB1093" s="77"/>
      <c r="AC1093" s="77"/>
      <c r="AD1093" s="77"/>
      <c r="AE1093" s="77"/>
      <c r="AF1093" s="77"/>
      <c r="AG1093" s="77"/>
      <c r="AH1093" s="77"/>
      <c r="AI1093" s="77"/>
      <c r="AJ1093" s="77"/>
      <c r="AK1093" s="77"/>
      <c r="AL1093" s="77"/>
      <c r="AM1093" s="77"/>
      <c r="AN1093" s="77"/>
      <c r="AO1093" s="87"/>
      <c r="AP1093" s="81"/>
    </row>
    <row r="1094" spans="1:42" s="6" customFormat="1" x14ac:dyDescent="0.45">
      <c r="A1094" s="65"/>
      <c r="B1094" s="83"/>
      <c r="C1094" s="83"/>
      <c r="D1094" s="84"/>
      <c r="E1094" s="85"/>
      <c r="F1094" s="85"/>
      <c r="G1094" s="86"/>
      <c r="H1094" s="80"/>
      <c r="I1094" s="80"/>
      <c r="J1094" s="77"/>
      <c r="K1094" s="77"/>
      <c r="L1094" s="77"/>
      <c r="M1094" s="77"/>
      <c r="N1094" s="77"/>
      <c r="O1094" s="77"/>
      <c r="P1094" s="77"/>
      <c r="Q1094" s="77"/>
      <c r="R1094" s="77"/>
      <c r="S1094" s="77"/>
      <c r="T1094" s="77"/>
      <c r="U1094" s="77"/>
      <c r="V1094" s="77"/>
      <c r="W1094" s="77"/>
      <c r="X1094" s="77"/>
      <c r="Y1094" s="81"/>
      <c r="Z1094" s="77"/>
      <c r="AA1094" s="77"/>
      <c r="AB1094" s="77"/>
      <c r="AC1094" s="77"/>
      <c r="AD1094" s="77"/>
      <c r="AE1094" s="77"/>
      <c r="AF1094" s="77"/>
      <c r="AG1094" s="77"/>
      <c r="AH1094" s="77"/>
      <c r="AI1094" s="77"/>
      <c r="AJ1094" s="77"/>
      <c r="AK1094" s="77"/>
      <c r="AL1094" s="77"/>
      <c r="AM1094" s="77"/>
      <c r="AN1094" s="77"/>
      <c r="AO1094" s="87"/>
      <c r="AP1094" s="81"/>
    </row>
    <row r="1095" spans="1:42" s="6" customFormat="1" x14ac:dyDescent="0.45">
      <c r="A1095" s="65"/>
      <c r="B1095" s="83"/>
      <c r="C1095" s="83"/>
      <c r="D1095" s="84"/>
      <c r="E1095" s="85"/>
      <c r="F1095" s="85"/>
      <c r="G1095" s="86"/>
      <c r="H1095" s="80"/>
      <c r="I1095" s="80"/>
      <c r="J1095" s="77"/>
      <c r="K1095" s="77"/>
      <c r="L1095" s="77"/>
      <c r="M1095" s="77"/>
      <c r="N1095" s="77"/>
      <c r="O1095" s="77"/>
      <c r="P1095" s="77"/>
      <c r="Q1095" s="77"/>
      <c r="R1095" s="77"/>
      <c r="S1095" s="77"/>
      <c r="T1095" s="77"/>
      <c r="U1095" s="77"/>
      <c r="V1095" s="77"/>
      <c r="W1095" s="77"/>
      <c r="X1095" s="77"/>
      <c r="Y1095" s="81"/>
      <c r="Z1095" s="77"/>
      <c r="AA1095" s="77"/>
      <c r="AB1095" s="77"/>
      <c r="AC1095" s="77"/>
      <c r="AD1095" s="77"/>
      <c r="AE1095" s="77"/>
      <c r="AF1095" s="77"/>
      <c r="AG1095" s="77"/>
      <c r="AH1095" s="77"/>
      <c r="AI1095" s="77"/>
      <c r="AJ1095" s="77"/>
      <c r="AK1095" s="77"/>
      <c r="AL1095" s="77"/>
      <c r="AM1095" s="77"/>
      <c r="AN1095" s="77"/>
      <c r="AO1095" s="87"/>
      <c r="AP1095" s="81"/>
    </row>
    <row r="1096" spans="1:42" s="6" customFormat="1" x14ac:dyDescent="0.45">
      <c r="A1096" s="65"/>
      <c r="B1096" s="83"/>
      <c r="C1096" s="83"/>
      <c r="D1096" s="84"/>
      <c r="E1096" s="85"/>
      <c r="F1096" s="85"/>
      <c r="G1096" s="86"/>
      <c r="H1096" s="80"/>
      <c r="I1096" s="80"/>
      <c r="J1096" s="77"/>
      <c r="K1096" s="77"/>
      <c r="L1096" s="77"/>
      <c r="M1096" s="77"/>
      <c r="N1096" s="77"/>
      <c r="O1096" s="77"/>
      <c r="P1096" s="77"/>
      <c r="Q1096" s="77"/>
      <c r="R1096" s="77"/>
      <c r="S1096" s="77"/>
      <c r="T1096" s="77"/>
      <c r="U1096" s="77"/>
      <c r="V1096" s="77"/>
      <c r="W1096" s="77"/>
      <c r="X1096" s="77"/>
      <c r="Y1096" s="81"/>
      <c r="Z1096" s="77"/>
      <c r="AA1096" s="77"/>
      <c r="AB1096" s="77"/>
      <c r="AC1096" s="77"/>
      <c r="AD1096" s="77"/>
      <c r="AE1096" s="77"/>
      <c r="AF1096" s="77"/>
      <c r="AG1096" s="77"/>
      <c r="AH1096" s="77"/>
      <c r="AI1096" s="77"/>
      <c r="AJ1096" s="77"/>
      <c r="AK1096" s="77"/>
      <c r="AL1096" s="77"/>
      <c r="AM1096" s="77"/>
      <c r="AN1096" s="77"/>
      <c r="AO1096" s="87"/>
      <c r="AP1096" s="81"/>
    </row>
    <row r="1097" spans="1:42" s="6" customFormat="1" x14ac:dyDescent="0.45">
      <c r="A1097" s="65"/>
      <c r="B1097" s="83"/>
      <c r="C1097" s="83"/>
      <c r="D1097" s="84"/>
      <c r="E1097" s="85"/>
      <c r="F1097" s="85"/>
      <c r="G1097" s="86"/>
      <c r="H1097" s="80"/>
      <c r="I1097" s="80"/>
      <c r="J1097" s="77"/>
      <c r="K1097" s="77"/>
      <c r="L1097" s="77"/>
      <c r="M1097" s="77"/>
      <c r="N1097" s="77"/>
      <c r="O1097" s="77"/>
      <c r="P1097" s="77"/>
      <c r="Q1097" s="77"/>
      <c r="R1097" s="77"/>
      <c r="S1097" s="77"/>
      <c r="T1097" s="77"/>
      <c r="U1097" s="77"/>
      <c r="V1097" s="77"/>
      <c r="W1097" s="77"/>
      <c r="X1097" s="77"/>
      <c r="Y1097" s="81"/>
      <c r="Z1097" s="77"/>
      <c r="AA1097" s="77"/>
      <c r="AB1097" s="77"/>
      <c r="AC1097" s="77"/>
      <c r="AD1097" s="77"/>
      <c r="AE1097" s="77"/>
      <c r="AF1097" s="77"/>
      <c r="AG1097" s="77"/>
      <c r="AH1097" s="77"/>
      <c r="AI1097" s="77"/>
      <c r="AJ1097" s="77"/>
      <c r="AK1097" s="77"/>
      <c r="AL1097" s="77"/>
      <c r="AM1097" s="77"/>
      <c r="AN1097" s="77"/>
      <c r="AO1097" s="87"/>
      <c r="AP1097" s="81"/>
    </row>
    <row r="1098" spans="1:42" s="6" customFormat="1" x14ac:dyDescent="0.45">
      <c r="A1098" s="65"/>
      <c r="B1098" s="83"/>
      <c r="C1098" s="83"/>
      <c r="D1098" s="84"/>
      <c r="E1098" s="85"/>
      <c r="F1098" s="85"/>
      <c r="G1098" s="86"/>
      <c r="H1098" s="80"/>
      <c r="I1098" s="80"/>
      <c r="J1098" s="77"/>
      <c r="K1098" s="77"/>
      <c r="L1098" s="77"/>
      <c r="M1098" s="77"/>
      <c r="N1098" s="77"/>
      <c r="O1098" s="77"/>
      <c r="P1098" s="77"/>
      <c r="Q1098" s="77"/>
      <c r="R1098" s="77"/>
      <c r="S1098" s="77"/>
      <c r="T1098" s="77"/>
      <c r="U1098" s="77"/>
      <c r="V1098" s="77"/>
      <c r="W1098" s="77"/>
      <c r="X1098" s="77"/>
      <c r="Y1098" s="81"/>
      <c r="Z1098" s="77"/>
      <c r="AA1098" s="77"/>
      <c r="AB1098" s="77"/>
      <c r="AC1098" s="77"/>
      <c r="AD1098" s="77"/>
      <c r="AE1098" s="77"/>
      <c r="AF1098" s="77"/>
      <c r="AG1098" s="77"/>
      <c r="AH1098" s="77"/>
      <c r="AI1098" s="77"/>
      <c r="AJ1098" s="77"/>
      <c r="AK1098" s="77"/>
      <c r="AL1098" s="77"/>
      <c r="AM1098" s="77"/>
      <c r="AN1098" s="77"/>
      <c r="AO1098" s="87"/>
      <c r="AP1098" s="81"/>
    </row>
    <row r="1099" spans="1:42" s="6" customFormat="1" x14ac:dyDescent="0.45">
      <c r="A1099" s="65"/>
      <c r="B1099" s="83"/>
      <c r="C1099" s="83"/>
      <c r="D1099" s="84"/>
      <c r="E1099" s="85"/>
      <c r="F1099" s="85"/>
      <c r="G1099" s="86"/>
      <c r="H1099" s="80"/>
      <c r="I1099" s="80"/>
      <c r="J1099" s="77"/>
      <c r="K1099" s="77"/>
      <c r="L1099" s="77"/>
      <c r="M1099" s="77"/>
      <c r="N1099" s="77"/>
      <c r="O1099" s="77"/>
      <c r="P1099" s="77"/>
      <c r="Q1099" s="77"/>
      <c r="R1099" s="77"/>
      <c r="S1099" s="77"/>
      <c r="T1099" s="77"/>
      <c r="U1099" s="77"/>
      <c r="V1099" s="77"/>
      <c r="W1099" s="77"/>
      <c r="X1099" s="77"/>
      <c r="Y1099" s="81"/>
      <c r="Z1099" s="77"/>
      <c r="AA1099" s="77"/>
      <c r="AB1099" s="77"/>
      <c r="AC1099" s="77"/>
      <c r="AD1099" s="77"/>
      <c r="AE1099" s="77"/>
      <c r="AF1099" s="77"/>
      <c r="AG1099" s="77"/>
      <c r="AH1099" s="77"/>
      <c r="AI1099" s="77"/>
      <c r="AJ1099" s="77"/>
      <c r="AK1099" s="77"/>
      <c r="AL1099" s="77"/>
      <c r="AM1099" s="77"/>
      <c r="AN1099" s="77"/>
      <c r="AO1099" s="87"/>
      <c r="AP1099" s="81"/>
    </row>
    <row r="1100" spans="1:42" s="6" customFormat="1" x14ac:dyDescent="0.45">
      <c r="A1100" s="65"/>
      <c r="B1100" s="83"/>
      <c r="C1100" s="83"/>
      <c r="D1100" s="84"/>
      <c r="E1100" s="85"/>
      <c r="F1100" s="85"/>
      <c r="G1100" s="86"/>
      <c r="H1100" s="80"/>
      <c r="I1100" s="80"/>
      <c r="J1100" s="77"/>
      <c r="K1100" s="77"/>
      <c r="L1100" s="77"/>
      <c r="M1100" s="77"/>
      <c r="N1100" s="77"/>
      <c r="O1100" s="77"/>
      <c r="P1100" s="77"/>
      <c r="Q1100" s="77"/>
      <c r="R1100" s="77"/>
      <c r="S1100" s="77"/>
      <c r="T1100" s="77"/>
      <c r="U1100" s="77"/>
      <c r="V1100" s="77"/>
      <c r="W1100" s="77"/>
      <c r="X1100" s="77"/>
      <c r="Y1100" s="81"/>
      <c r="Z1100" s="77"/>
      <c r="AA1100" s="77"/>
      <c r="AB1100" s="77"/>
      <c r="AC1100" s="77"/>
      <c r="AD1100" s="77"/>
      <c r="AE1100" s="77"/>
      <c r="AF1100" s="77"/>
      <c r="AG1100" s="77"/>
      <c r="AH1100" s="77"/>
      <c r="AI1100" s="77"/>
      <c r="AJ1100" s="77"/>
      <c r="AK1100" s="77"/>
      <c r="AL1100" s="77"/>
      <c r="AM1100" s="77"/>
      <c r="AN1100" s="77"/>
      <c r="AO1100" s="87"/>
      <c r="AP1100" s="81"/>
    </row>
    <row r="1101" spans="1:42" s="6" customFormat="1" x14ac:dyDescent="0.45">
      <c r="A1101" s="65"/>
      <c r="B1101" s="83"/>
      <c r="C1101" s="83"/>
      <c r="D1101" s="84"/>
      <c r="E1101" s="85"/>
      <c r="F1101" s="85"/>
      <c r="G1101" s="86"/>
      <c r="H1101" s="80"/>
      <c r="I1101" s="80"/>
      <c r="J1101" s="77"/>
      <c r="K1101" s="77"/>
      <c r="L1101" s="77"/>
      <c r="M1101" s="77"/>
      <c r="N1101" s="77"/>
      <c r="O1101" s="77"/>
      <c r="P1101" s="77"/>
      <c r="Q1101" s="77"/>
      <c r="R1101" s="77"/>
      <c r="S1101" s="77"/>
      <c r="T1101" s="77"/>
      <c r="U1101" s="77"/>
      <c r="V1101" s="77"/>
      <c r="W1101" s="77"/>
      <c r="X1101" s="77"/>
      <c r="Y1101" s="81"/>
      <c r="Z1101" s="77"/>
      <c r="AA1101" s="77"/>
      <c r="AB1101" s="77"/>
      <c r="AC1101" s="77"/>
      <c r="AD1101" s="77"/>
      <c r="AE1101" s="77"/>
      <c r="AF1101" s="77"/>
      <c r="AG1101" s="77"/>
      <c r="AH1101" s="77"/>
      <c r="AI1101" s="77"/>
      <c r="AJ1101" s="77"/>
      <c r="AK1101" s="77"/>
      <c r="AL1101" s="77"/>
      <c r="AM1101" s="77"/>
      <c r="AN1101" s="77"/>
      <c r="AO1101" s="87"/>
      <c r="AP1101" s="81"/>
    </row>
    <row r="1102" spans="1:42" s="6" customFormat="1" x14ac:dyDescent="0.45">
      <c r="A1102" s="65"/>
      <c r="B1102" s="83"/>
      <c r="C1102" s="83"/>
      <c r="D1102" s="84"/>
      <c r="E1102" s="85"/>
      <c r="F1102" s="85"/>
      <c r="G1102" s="86"/>
      <c r="H1102" s="80"/>
      <c r="I1102" s="80"/>
      <c r="J1102" s="77"/>
      <c r="K1102" s="77"/>
      <c r="L1102" s="77"/>
      <c r="M1102" s="77"/>
      <c r="N1102" s="77"/>
      <c r="O1102" s="77"/>
      <c r="P1102" s="77"/>
      <c r="Q1102" s="77"/>
      <c r="R1102" s="77"/>
      <c r="S1102" s="77"/>
      <c r="T1102" s="77"/>
      <c r="U1102" s="77"/>
      <c r="V1102" s="77"/>
      <c r="W1102" s="77"/>
      <c r="X1102" s="77"/>
      <c r="Y1102" s="81"/>
      <c r="Z1102" s="77"/>
      <c r="AA1102" s="77"/>
      <c r="AB1102" s="77"/>
      <c r="AC1102" s="77"/>
      <c r="AD1102" s="77"/>
      <c r="AE1102" s="77"/>
      <c r="AF1102" s="77"/>
      <c r="AG1102" s="77"/>
      <c r="AH1102" s="77"/>
      <c r="AI1102" s="77"/>
      <c r="AJ1102" s="77"/>
      <c r="AK1102" s="77"/>
      <c r="AL1102" s="77"/>
      <c r="AM1102" s="77"/>
      <c r="AN1102" s="77"/>
      <c r="AO1102" s="87"/>
      <c r="AP1102" s="81"/>
    </row>
    <row r="1103" spans="1:42" s="6" customFormat="1" x14ac:dyDescent="0.45">
      <c r="A1103" s="65"/>
      <c r="B1103" s="83"/>
      <c r="C1103" s="83"/>
      <c r="D1103" s="84"/>
      <c r="E1103" s="85"/>
      <c r="F1103" s="85"/>
      <c r="G1103" s="86"/>
      <c r="H1103" s="80"/>
      <c r="I1103" s="80"/>
      <c r="J1103" s="77"/>
      <c r="K1103" s="77"/>
      <c r="L1103" s="77"/>
      <c r="M1103" s="77"/>
      <c r="N1103" s="77"/>
      <c r="O1103" s="77"/>
      <c r="P1103" s="77"/>
      <c r="Q1103" s="77"/>
      <c r="R1103" s="77"/>
      <c r="S1103" s="77"/>
      <c r="T1103" s="77"/>
      <c r="U1103" s="77"/>
      <c r="V1103" s="77"/>
      <c r="W1103" s="77"/>
      <c r="X1103" s="77"/>
      <c r="Y1103" s="81"/>
      <c r="Z1103" s="77"/>
      <c r="AA1103" s="77"/>
      <c r="AB1103" s="77"/>
      <c r="AC1103" s="77"/>
      <c r="AD1103" s="77"/>
      <c r="AE1103" s="77"/>
      <c r="AF1103" s="77"/>
      <c r="AG1103" s="77"/>
      <c r="AH1103" s="77"/>
      <c r="AI1103" s="77"/>
      <c r="AJ1103" s="77"/>
      <c r="AK1103" s="77"/>
      <c r="AL1103" s="77"/>
      <c r="AM1103" s="77"/>
      <c r="AN1103" s="77"/>
      <c r="AO1103" s="87"/>
      <c r="AP1103" s="81"/>
    </row>
    <row r="1104" spans="1:42" s="6" customFormat="1" x14ac:dyDescent="0.45">
      <c r="A1104" s="65"/>
      <c r="B1104" s="83"/>
      <c r="C1104" s="83"/>
      <c r="D1104" s="84"/>
      <c r="E1104" s="85"/>
      <c r="F1104" s="85"/>
      <c r="G1104" s="86"/>
      <c r="H1104" s="80"/>
      <c r="I1104" s="80"/>
      <c r="J1104" s="77"/>
      <c r="K1104" s="77"/>
      <c r="L1104" s="77"/>
      <c r="M1104" s="77"/>
      <c r="N1104" s="77"/>
      <c r="O1104" s="77"/>
      <c r="P1104" s="77"/>
      <c r="Q1104" s="77"/>
      <c r="R1104" s="77"/>
      <c r="S1104" s="77"/>
      <c r="T1104" s="77"/>
      <c r="U1104" s="77"/>
      <c r="V1104" s="77"/>
      <c r="W1104" s="77"/>
      <c r="X1104" s="77"/>
      <c r="Y1104" s="81"/>
      <c r="Z1104" s="77"/>
      <c r="AA1104" s="77"/>
      <c r="AB1104" s="77"/>
      <c r="AC1104" s="77"/>
      <c r="AD1104" s="77"/>
      <c r="AE1104" s="77"/>
      <c r="AF1104" s="77"/>
      <c r="AG1104" s="77"/>
      <c r="AH1104" s="77"/>
      <c r="AI1104" s="77"/>
      <c r="AJ1104" s="77"/>
      <c r="AK1104" s="77"/>
      <c r="AL1104" s="77"/>
      <c r="AM1104" s="77"/>
      <c r="AN1104" s="77"/>
      <c r="AO1104" s="87"/>
      <c r="AP1104" s="81"/>
    </row>
    <row r="1105" spans="1:42" s="6" customFormat="1" x14ac:dyDescent="0.45">
      <c r="A1105" s="65"/>
      <c r="B1105" s="83"/>
      <c r="C1105" s="83"/>
      <c r="D1105" s="84"/>
      <c r="E1105" s="85"/>
      <c r="F1105" s="85"/>
      <c r="G1105" s="86"/>
      <c r="H1105" s="80"/>
      <c r="I1105" s="80"/>
      <c r="J1105" s="77"/>
      <c r="K1105" s="77"/>
      <c r="L1105" s="77"/>
      <c r="M1105" s="77"/>
      <c r="N1105" s="77"/>
      <c r="O1105" s="77"/>
      <c r="P1105" s="77"/>
      <c r="Q1105" s="77"/>
      <c r="R1105" s="77"/>
      <c r="S1105" s="77"/>
      <c r="T1105" s="77"/>
      <c r="U1105" s="77"/>
      <c r="V1105" s="77"/>
      <c r="W1105" s="77"/>
      <c r="X1105" s="77"/>
      <c r="Y1105" s="81"/>
      <c r="Z1105" s="77"/>
      <c r="AA1105" s="77"/>
      <c r="AB1105" s="77"/>
      <c r="AC1105" s="77"/>
      <c r="AD1105" s="77"/>
      <c r="AE1105" s="77"/>
      <c r="AF1105" s="77"/>
      <c r="AG1105" s="77"/>
      <c r="AH1105" s="77"/>
      <c r="AI1105" s="77"/>
      <c r="AJ1105" s="77"/>
      <c r="AK1105" s="77"/>
      <c r="AL1105" s="77"/>
      <c r="AM1105" s="77"/>
      <c r="AN1105" s="77"/>
      <c r="AO1105" s="87"/>
      <c r="AP1105" s="81"/>
    </row>
    <row r="1106" spans="1:42" s="6" customFormat="1" x14ac:dyDescent="0.45">
      <c r="A1106" s="65"/>
      <c r="B1106" s="83"/>
      <c r="C1106" s="83"/>
      <c r="D1106" s="84"/>
      <c r="E1106" s="85"/>
      <c r="F1106" s="85"/>
      <c r="G1106" s="86"/>
      <c r="H1106" s="80"/>
      <c r="I1106" s="80"/>
      <c r="J1106" s="77"/>
      <c r="K1106" s="77"/>
      <c r="L1106" s="77"/>
      <c r="M1106" s="77"/>
      <c r="N1106" s="77"/>
      <c r="O1106" s="77"/>
      <c r="P1106" s="77"/>
      <c r="Q1106" s="77"/>
      <c r="R1106" s="77"/>
      <c r="S1106" s="77"/>
      <c r="T1106" s="77"/>
      <c r="U1106" s="77"/>
      <c r="V1106" s="77"/>
      <c r="W1106" s="77"/>
      <c r="X1106" s="77"/>
      <c r="Y1106" s="81"/>
      <c r="Z1106" s="77"/>
      <c r="AA1106" s="77"/>
      <c r="AB1106" s="77"/>
      <c r="AC1106" s="77"/>
      <c r="AD1106" s="77"/>
      <c r="AE1106" s="77"/>
      <c r="AF1106" s="77"/>
      <c r="AG1106" s="77"/>
      <c r="AH1106" s="77"/>
      <c r="AI1106" s="77"/>
      <c r="AJ1106" s="77"/>
      <c r="AK1106" s="77"/>
      <c r="AL1106" s="77"/>
      <c r="AM1106" s="77"/>
      <c r="AN1106" s="77"/>
      <c r="AO1106" s="87"/>
      <c r="AP1106" s="81"/>
    </row>
    <row r="1107" spans="1:42" s="6" customFormat="1" x14ac:dyDescent="0.45">
      <c r="A1107" s="65"/>
      <c r="B1107" s="83"/>
      <c r="C1107" s="83"/>
      <c r="D1107" s="84"/>
      <c r="E1107" s="85"/>
      <c r="F1107" s="85"/>
      <c r="G1107" s="86"/>
      <c r="H1107" s="80"/>
      <c r="I1107" s="80"/>
      <c r="J1107" s="77"/>
      <c r="K1107" s="77"/>
      <c r="L1107" s="77"/>
      <c r="M1107" s="77"/>
      <c r="N1107" s="77"/>
      <c r="O1107" s="77"/>
      <c r="P1107" s="77"/>
      <c r="Q1107" s="77"/>
      <c r="R1107" s="77"/>
      <c r="S1107" s="77"/>
      <c r="T1107" s="77"/>
      <c r="U1107" s="77"/>
      <c r="V1107" s="77"/>
      <c r="W1107" s="77"/>
      <c r="X1107" s="77"/>
      <c r="Y1107" s="81"/>
      <c r="Z1107" s="77"/>
      <c r="AA1107" s="77"/>
      <c r="AB1107" s="77"/>
      <c r="AC1107" s="77"/>
      <c r="AD1107" s="77"/>
      <c r="AE1107" s="77"/>
      <c r="AF1107" s="77"/>
      <c r="AG1107" s="77"/>
      <c r="AH1107" s="77"/>
      <c r="AI1107" s="77"/>
      <c r="AJ1107" s="77"/>
      <c r="AK1107" s="77"/>
      <c r="AL1107" s="77"/>
      <c r="AM1107" s="77"/>
      <c r="AN1107" s="77"/>
      <c r="AO1107" s="87"/>
      <c r="AP1107" s="81"/>
    </row>
    <row r="1108" spans="1:42" s="6" customFormat="1" x14ac:dyDescent="0.45">
      <c r="A1108" s="65"/>
      <c r="B1108" s="83"/>
      <c r="C1108" s="83"/>
      <c r="D1108" s="84"/>
      <c r="E1108" s="85"/>
      <c r="F1108" s="85"/>
      <c r="G1108" s="86"/>
      <c r="H1108" s="80"/>
      <c r="I1108" s="80"/>
      <c r="J1108" s="77"/>
      <c r="K1108" s="77"/>
      <c r="L1108" s="77"/>
      <c r="M1108" s="77"/>
      <c r="N1108" s="77"/>
      <c r="O1108" s="77"/>
      <c r="P1108" s="77"/>
      <c r="Q1108" s="77"/>
      <c r="R1108" s="77"/>
      <c r="S1108" s="77"/>
      <c r="T1108" s="77"/>
      <c r="U1108" s="77"/>
      <c r="V1108" s="77"/>
      <c r="W1108" s="77"/>
      <c r="X1108" s="77"/>
      <c r="Y1108" s="81"/>
      <c r="Z1108" s="77"/>
      <c r="AA1108" s="77"/>
      <c r="AB1108" s="77"/>
      <c r="AC1108" s="77"/>
      <c r="AD1108" s="77"/>
      <c r="AE1108" s="77"/>
      <c r="AF1108" s="77"/>
      <c r="AG1108" s="77"/>
      <c r="AH1108" s="77"/>
      <c r="AI1108" s="77"/>
      <c r="AJ1108" s="77"/>
      <c r="AK1108" s="77"/>
      <c r="AL1108" s="77"/>
      <c r="AM1108" s="77"/>
      <c r="AN1108" s="77"/>
      <c r="AO1108" s="87"/>
      <c r="AP1108" s="81"/>
    </row>
    <row r="1109" spans="1:42" s="6" customFormat="1" x14ac:dyDescent="0.45">
      <c r="A1109" s="65"/>
      <c r="B1109" s="83"/>
      <c r="C1109" s="83"/>
      <c r="D1109" s="84"/>
      <c r="E1109" s="85"/>
      <c r="F1109" s="85"/>
      <c r="G1109" s="86"/>
      <c r="H1109" s="80"/>
      <c r="I1109" s="80"/>
      <c r="J1109" s="77"/>
      <c r="K1109" s="77"/>
      <c r="L1109" s="77"/>
      <c r="M1109" s="77"/>
      <c r="N1109" s="77"/>
      <c r="O1109" s="77"/>
      <c r="P1109" s="77"/>
      <c r="Q1109" s="77"/>
      <c r="R1109" s="77"/>
      <c r="S1109" s="77"/>
      <c r="T1109" s="77"/>
      <c r="U1109" s="77"/>
      <c r="V1109" s="77"/>
      <c r="W1109" s="77"/>
      <c r="X1109" s="77"/>
      <c r="Y1109" s="81"/>
      <c r="Z1109" s="77"/>
      <c r="AA1109" s="77"/>
      <c r="AB1109" s="77"/>
      <c r="AC1109" s="77"/>
      <c r="AD1109" s="77"/>
      <c r="AE1109" s="77"/>
      <c r="AF1109" s="77"/>
      <c r="AG1109" s="77"/>
      <c r="AH1109" s="77"/>
      <c r="AI1109" s="77"/>
      <c r="AJ1109" s="77"/>
      <c r="AK1109" s="77"/>
      <c r="AL1109" s="77"/>
      <c r="AM1109" s="77"/>
      <c r="AN1109" s="77"/>
      <c r="AO1109" s="87"/>
      <c r="AP1109" s="81"/>
    </row>
    <row r="1110" spans="1:42" s="6" customFormat="1" x14ac:dyDescent="0.45">
      <c r="A1110" s="65"/>
      <c r="B1110" s="83"/>
      <c r="C1110" s="83"/>
      <c r="D1110" s="84"/>
      <c r="E1110" s="85"/>
      <c r="F1110" s="85"/>
      <c r="G1110" s="86"/>
      <c r="H1110" s="80"/>
      <c r="I1110" s="80"/>
      <c r="J1110" s="77"/>
      <c r="K1110" s="77"/>
      <c r="L1110" s="77"/>
      <c r="M1110" s="77"/>
      <c r="N1110" s="77"/>
      <c r="O1110" s="77"/>
      <c r="P1110" s="77"/>
      <c r="Q1110" s="77"/>
      <c r="R1110" s="77"/>
      <c r="S1110" s="77"/>
      <c r="T1110" s="77"/>
      <c r="U1110" s="77"/>
      <c r="V1110" s="77"/>
      <c r="W1110" s="77"/>
      <c r="X1110" s="77"/>
      <c r="Y1110" s="81"/>
      <c r="Z1110" s="77"/>
      <c r="AA1110" s="77"/>
      <c r="AB1110" s="77"/>
      <c r="AC1110" s="77"/>
      <c r="AD1110" s="77"/>
      <c r="AE1110" s="77"/>
      <c r="AF1110" s="77"/>
      <c r="AG1110" s="77"/>
      <c r="AH1110" s="77"/>
      <c r="AI1110" s="77"/>
      <c r="AJ1110" s="77"/>
      <c r="AK1110" s="77"/>
      <c r="AL1110" s="77"/>
      <c r="AM1110" s="77"/>
      <c r="AN1110" s="77"/>
      <c r="AO1110" s="87"/>
      <c r="AP1110" s="81"/>
    </row>
    <row r="1111" spans="1:42" s="6" customFormat="1" x14ac:dyDescent="0.45">
      <c r="A1111" s="65"/>
      <c r="B1111" s="83"/>
      <c r="C1111" s="83"/>
      <c r="D1111" s="84"/>
      <c r="E1111" s="85"/>
      <c r="F1111" s="85"/>
      <c r="G1111" s="86"/>
      <c r="H1111" s="80"/>
      <c r="I1111" s="80"/>
      <c r="J1111" s="77"/>
      <c r="K1111" s="77"/>
      <c r="L1111" s="77"/>
      <c r="M1111" s="77"/>
      <c r="N1111" s="77"/>
      <c r="O1111" s="77"/>
      <c r="P1111" s="77"/>
      <c r="Q1111" s="77"/>
      <c r="R1111" s="77"/>
      <c r="S1111" s="77"/>
      <c r="T1111" s="77"/>
      <c r="U1111" s="77"/>
      <c r="V1111" s="77"/>
      <c r="W1111" s="77"/>
      <c r="X1111" s="77"/>
      <c r="Y1111" s="81"/>
      <c r="Z1111" s="77"/>
      <c r="AA1111" s="77"/>
      <c r="AB1111" s="77"/>
      <c r="AC1111" s="77"/>
      <c r="AD1111" s="77"/>
      <c r="AE1111" s="77"/>
      <c r="AF1111" s="77"/>
      <c r="AG1111" s="77"/>
      <c r="AH1111" s="77"/>
      <c r="AI1111" s="77"/>
      <c r="AJ1111" s="77"/>
      <c r="AK1111" s="77"/>
      <c r="AL1111" s="77"/>
      <c r="AM1111" s="77"/>
      <c r="AN1111" s="77"/>
      <c r="AO1111" s="87"/>
      <c r="AP1111" s="81"/>
    </row>
    <row r="1112" spans="1:42" s="6" customFormat="1" x14ac:dyDescent="0.45">
      <c r="A1112" s="65"/>
      <c r="B1112" s="83"/>
      <c r="C1112" s="83"/>
      <c r="D1112" s="84"/>
      <c r="E1112" s="85"/>
      <c r="F1112" s="85"/>
      <c r="G1112" s="86"/>
      <c r="H1112" s="80"/>
      <c r="I1112" s="80"/>
      <c r="J1112" s="77"/>
      <c r="K1112" s="77"/>
      <c r="L1112" s="77"/>
      <c r="M1112" s="77"/>
      <c r="N1112" s="77"/>
      <c r="O1112" s="77"/>
      <c r="P1112" s="77"/>
      <c r="Q1112" s="77"/>
      <c r="R1112" s="77"/>
      <c r="S1112" s="77"/>
      <c r="T1112" s="77"/>
      <c r="U1112" s="77"/>
      <c r="V1112" s="77"/>
      <c r="W1112" s="77"/>
      <c r="X1112" s="77"/>
      <c r="Y1112" s="81"/>
      <c r="Z1112" s="77"/>
      <c r="AA1112" s="77"/>
      <c r="AB1112" s="77"/>
      <c r="AC1112" s="77"/>
      <c r="AD1112" s="77"/>
      <c r="AE1112" s="77"/>
      <c r="AF1112" s="77"/>
      <c r="AG1112" s="77"/>
      <c r="AH1112" s="77"/>
      <c r="AI1112" s="77"/>
      <c r="AJ1112" s="77"/>
      <c r="AK1112" s="77"/>
      <c r="AL1112" s="77"/>
      <c r="AM1112" s="77"/>
      <c r="AN1112" s="77"/>
      <c r="AO1112" s="87"/>
      <c r="AP1112" s="81"/>
    </row>
    <row r="1113" spans="1:42" s="6" customFormat="1" x14ac:dyDescent="0.45">
      <c r="A1113" s="65"/>
      <c r="B1113" s="83"/>
      <c r="C1113" s="83"/>
      <c r="D1113" s="84"/>
      <c r="E1113" s="85"/>
      <c r="F1113" s="85"/>
      <c r="G1113" s="86"/>
      <c r="H1113" s="80"/>
      <c r="I1113" s="80"/>
      <c r="J1113" s="77"/>
      <c r="K1113" s="77"/>
      <c r="L1113" s="77"/>
      <c r="M1113" s="77"/>
      <c r="N1113" s="77"/>
      <c r="O1113" s="77"/>
      <c r="P1113" s="77"/>
      <c r="Q1113" s="77"/>
      <c r="R1113" s="77"/>
      <c r="S1113" s="77"/>
      <c r="T1113" s="77"/>
      <c r="U1113" s="77"/>
      <c r="V1113" s="77"/>
      <c r="W1113" s="77"/>
      <c r="X1113" s="77"/>
      <c r="Y1113" s="81"/>
      <c r="Z1113" s="77"/>
      <c r="AA1113" s="77"/>
      <c r="AB1113" s="77"/>
      <c r="AC1113" s="77"/>
      <c r="AD1113" s="77"/>
      <c r="AE1113" s="77"/>
      <c r="AF1113" s="77"/>
      <c r="AG1113" s="77"/>
      <c r="AH1113" s="77"/>
      <c r="AI1113" s="77"/>
      <c r="AJ1113" s="77"/>
      <c r="AK1113" s="77"/>
      <c r="AL1113" s="77"/>
      <c r="AM1113" s="77"/>
      <c r="AN1113" s="77"/>
      <c r="AO1113" s="87"/>
      <c r="AP1113" s="81"/>
    </row>
    <row r="1114" spans="1:42" s="6" customFormat="1" x14ac:dyDescent="0.45">
      <c r="A1114" s="65"/>
      <c r="B1114" s="83"/>
      <c r="C1114" s="83"/>
      <c r="D1114" s="84"/>
      <c r="E1114" s="85"/>
      <c r="F1114" s="85"/>
      <c r="G1114" s="86"/>
      <c r="H1114" s="80"/>
      <c r="I1114" s="80"/>
      <c r="J1114" s="77"/>
      <c r="K1114" s="77"/>
      <c r="L1114" s="77"/>
      <c r="M1114" s="77"/>
      <c r="N1114" s="77"/>
      <c r="O1114" s="77"/>
      <c r="P1114" s="77"/>
      <c r="Q1114" s="77"/>
      <c r="R1114" s="77"/>
      <c r="S1114" s="77"/>
      <c r="T1114" s="77"/>
      <c r="U1114" s="77"/>
      <c r="V1114" s="77"/>
      <c r="W1114" s="77"/>
      <c r="X1114" s="77"/>
      <c r="Y1114" s="81"/>
      <c r="Z1114" s="77"/>
      <c r="AA1114" s="77"/>
      <c r="AB1114" s="77"/>
      <c r="AC1114" s="77"/>
      <c r="AD1114" s="77"/>
      <c r="AE1114" s="77"/>
      <c r="AF1114" s="77"/>
      <c r="AG1114" s="77"/>
      <c r="AH1114" s="77"/>
      <c r="AI1114" s="77"/>
      <c r="AJ1114" s="77"/>
      <c r="AK1114" s="77"/>
      <c r="AL1114" s="77"/>
      <c r="AM1114" s="77"/>
      <c r="AN1114" s="77"/>
      <c r="AO1114" s="87"/>
      <c r="AP1114" s="81"/>
    </row>
    <row r="1115" spans="1:42" s="6" customFormat="1" x14ac:dyDescent="0.45">
      <c r="A1115" s="65"/>
      <c r="B1115" s="83"/>
      <c r="C1115" s="83"/>
      <c r="D1115" s="84"/>
      <c r="E1115" s="85"/>
      <c r="F1115" s="85"/>
      <c r="G1115" s="86"/>
      <c r="H1115" s="80"/>
      <c r="I1115" s="80"/>
      <c r="J1115" s="77"/>
      <c r="K1115" s="77"/>
      <c r="L1115" s="77"/>
      <c r="M1115" s="77"/>
      <c r="N1115" s="77"/>
      <c r="O1115" s="77"/>
      <c r="P1115" s="77"/>
      <c r="Q1115" s="77"/>
      <c r="R1115" s="77"/>
      <c r="S1115" s="77"/>
      <c r="T1115" s="77"/>
      <c r="U1115" s="77"/>
      <c r="V1115" s="77"/>
      <c r="W1115" s="77"/>
      <c r="X1115" s="77"/>
      <c r="Y1115" s="81"/>
      <c r="Z1115" s="77"/>
      <c r="AA1115" s="77"/>
      <c r="AB1115" s="77"/>
      <c r="AC1115" s="77"/>
      <c r="AD1115" s="77"/>
      <c r="AE1115" s="77"/>
      <c r="AF1115" s="77"/>
      <c r="AG1115" s="77"/>
      <c r="AH1115" s="77"/>
      <c r="AI1115" s="77"/>
      <c r="AJ1115" s="77"/>
      <c r="AK1115" s="77"/>
      <c r="AL1115" s="77"/>
      <c r="AM1115" s="77"/>
      <c r="AN1115" s="77"/>
      <c r="AO1115" s="87"/>
      <c r="AP1115" s="81"/>
    </row>
    <row r="1116" spans="1:42" s="6" customFormat="1" x14ac:dyDescent="0.45">
      <c r="A1116" s="65"/>
      <c r="B1116" s="83"/>
      <c r="C1116" s="83"/>
      <c r="D1116" s="84"/>
      <c r="E1116" s="85"/>
      <c r="F1116" s="85"/>
      <c r="G1116" s="86"/>
      <c r="H1116" s="80"/>
      <c r="I1116" s="80"/>
      <c r="J1116" s="77"/>
      <c r="K1116" s="77"/>
      <c r="L1116" s="77"/>
      <c r="M1116" s="77"/>
      <c r="N1116" s="77"/>
      <c r="O1116" s="77"/>
      <c r="P1116" s="77"/>
      <c r="Q1116" s="77"/>
      <c r="R1116" s="77"/>
      <c r="S1116" s="77"/>
      <c r="T1116" s="77"/>
      <c r="U1116" s="77"/>
      <c r="V1116" s="77"/>
      <c r="W1116" s="77"/>
      <c r="X1116" s="77"/>
      <c r="Y1116" s="81"/>
      <c r="Z1116" s="77"/>
      <c r="AA1116" s="77"/>
      <c r="AB1116" s="77"/>
      <c r="AC1116" s="77"/>
      <c r="AD1116" s="77"/>
      <c r="AE1116" s="77"/>
      <c r="AF1116" s="77"/>
      <c r="AG1116" s="77"/>
      <c r="AH1116" s="77"/>
      <c r="AI1116" s="77"/>
      <c r="AJ1116" s="77"/>
      <c r="AK1116" s="77"/>
      <c r="AL1116" s="77"/>
      <c r="AM1116" s="77"/>
      <c r="AN1116" s="77"/>
      <c r="AO1116" s="87"/>
      <c r="AP1116" s="81"/>
    </row>
    <row r="1117" spans="1:42" s="6" customFormat="1" x14ac:dyDescent="0.45">
      <c r="A1117" s="65"/>
      <c r="B1117" s="83"/>
      <c r="C1117" s="83"/>
      <c r="D1117" s="84"/>
      <c r="E1117" s="85"/>
      <c r="F1117" s="85"/>
      <c r="G1117" s="86"/>
      <c r="H1117" s="80"/>
      <c r="I1117" s="80"/>
      <c r="J1117" s="77"/>
      <c r="K1117" s="77"/>
      <c r="L1117" s="77"/>
      <c r="M1117" s="77"/>
      <c r="N1117" s="77"/>
      <c r="O1117" s="77"/>
      <c r="P1117" s="77"/>
      <c r="Q1117" s="77"/>
      <c r="R1117" s="77"/>
      <c r="S1117" s="77"/>
      <c r="T1117" s="77"/>
      <c r="U1117" s="77"/>
      <c r="V1117" s="77"/>
      <c r="W1117" s="77"/>
      <c r="X1117" s="77"/>
      <c r="Y1117" s="81"/>
      <c r="Z1117" s="77"/>
      <c r="AA1117" s="77"/>
      <c r="AB1117" s="77"/>
      <c r="AC1117" s="77"/>
      <c r="AD1117" s="77"/>
      <c r="AE1117" s="77"/>
      <c r="AF1117" s="77"/>
      <c r="AG1117" s="77"/>
      <c r="AH1117" s="77"/>
      <c r="AI1117" s="77"/>
      <c r="AJ1117" s="77"/>
      <c r="AK1117" s="77"/>
      <c r="AL1117" s="77"/>
      <c r="AM1117" s="77"/>
      <c r="AN1117" s="77"/>
      <c r="AO1117" s="87"/>
      <c r="AP1117" s="81"/>
    </row>
    <row r="1118" spans="1:42" s="6" customFormat="1" x14ac:dyDescent="0.45">
      <c r="A1118" s="65"/>
      <c r="B1118" s="83"/>
      <c r="C1118" s="83"/>
      <c r="D1118" s="84"/>
      <c r="E1118" s="85"/>
      <c r="F1118" s="85"/>
      <c r="G1118" s="86"/>
      <c r="H1118" s="80"/>
      <c r="I1118" s="80"/>
      <c r="J1118" s="77"/>
      <c r="K1118" s="77"/>
      <c r="L1118" s="77"/>
      <c r="M1118" s="77"/>
      <c r="N1118" s="77"/>
      <c r="O1118" s="77"/>
      <c r="P1118" s="77"/>
      <c r="Q1118" s="77"/>
      <c r="R1118" s="77"/>
      <c r="S1118" s="77"/>
      <c r="T1118" s="77"/>
      <c r="U1118" s="77"/>
      <c r="V1118" s="77"/>
      <c r="W1118" s="77"/>
      <c r="X1118" s="77"/>
      <c r="Y1118" s="81"/>
      <c r="Z1118" s="77"/>
      <c r="AA1118" s="77"/>
      <c r="AB1118" s="77"/>
      <c r="AC1118" s="77"/>
      <c r="AD1118" s="77"/>
      <c r="AE1118" s="77"/>
      <c r="AF1118" s="77"/>
      <c r="AG1118" s="77"/>
      <c r="AH1118" s="77"/>
      <c r="AI1118" s="77"/>
      <c r="AJ1118" s="77"/>
      <c r="AK1118" s="77"/>
      <c r="AL1118" s="77"/>
      <c r="AM1118" s="77"/>
      <c r="AN1118" s="77"/>
      <c r="AO1118" s="87"/>
      <c r="AP1118" s="81"/>
    </row>
    <row r="1119" spans="1:42" s="6" customFormat="1" x14ac:dyDescent="0.45">
      <c r="A1119" s="65"/>
      <c r="B1119" s="83"/>
      <c r="C1119" s="83"/>
      <c r="D1119" s="84"/>
      <c r="E1119" s="85"/>
      <c r="F1119" s="85"/>
      <c r="G1119" s="86"/>
      <c r="H1119" s="80"/>
      <c r="I1119" s="80"/>
      <c r="J1119" s="77"/>
      <c r="K1119" s="77"/>
      <c r="L1119" s="77"/>
      <c r="M1119" s="77"/>
      <c r="N1119" s="77"/>
      <c r="O1119" s="77"/>
      <c r="P1119" s="77"/>
      <c r="Q1119" s="77"/>
      <c r="R1119" s="77"/>
      <c r="S1119" s="77"/>
      <c r="T1119" s="77"/>
      <c r="U1119" s="77"/>
      <c r="V1119" s="77"/>
      <c r="W1119" s="77"/>
      <c r="X1119" s="77"/>
      <c r="Y1119" s="81"/>
      <c r="Z1119" s="77"/>
      <c r="AA1119" s="77"/>
      <c r="AB1119" s="77"/>
      <c r="AC1119" s="77"/>
      <c r="AD1119" s="77"/>
      <c r="AE1119" s="77"/>
      <c r="AF1119" s="77"/>
      <c r="AG1119" s="77"/>
      <c r="AH1119" s="77"/>
      <c r="AI1119" s="77"/>
      <c r="AJ1119" s="77"/>
      <c r="AK1119" s="77"/>
      <c r="AL1119" s="77"/>
      <c r="AM1119" s="77"/>
      <c r="AN1119" s="77"/>
      <c r="AO1119" s="87"/>
      <c r="AP1119" s="81"/>
    </row>
    <row r="1120" spans="1:42" s="6" customFormat="1" x14ac:dyDescent="0.45">
      <c r="A1120" s="65"/>
      <c r="B1120" s="83"/>
      <c r="C1120" s="83"/>
      <c r="D1120" s="84"/>
      <c r="E1120" s="85"/>
      <c r="F1120" s="85"/>
      <c r="G1120" s="86"/>
      <c r="H1120" s="80"/>
      <c r="I1120" s="80"/>
      <c r="J1120" s="77"/>
      <c r="K1120" s="77"/>
      <c r="L1120" s="77"/>
      <c r="M1120" s="77"/>
      <c r="N1120" s="77"/>
      <c r="O1120" s="77"/>
      <c r="P1120" s="77"/>
      <c r="Q1120" s="77"/>
      <c r="R1120" s="77"/>
      <c r="S1120" s="77"/>
      <c r="T1120" s="77"/>
      <c r="U1120" s="77"/>
      <c r="V1120" s="77"/>
      <c r="W1120" s="77"/>
      <c r="X1120" s="77"/>
      <c r="Y1120" s="81"/>
      <c r="Z1120" s="77"/>
      <c r="AA1120" s="77"/>
      <c r="AB1120" s="77"/>
      <c r="AC1120" s="77"/>
      <c r="AD1120" s="77"/>
      <c r="AE1120" s="77"/>
      <c r="AF1120" s="77"/>
      <c r="AG1120" s="77"/>
      <c r="AH1120" s="77"/>
      <c r="AI1120" s="77"/>
      <c r="AJ1120" s="77"/>
      <c r="AK1120" s="77"/>
      <c r="AL1120" s="77"/>
      <c r="AM1120" s="77"/>
      <c r="AN1120" s="77"/>
      <c r="AO1120" s="87"/>
      <c r="AP1120" s="81"/>
    </row>
    <row r="1121" spans="1:42" s="6" customFormat="1" x14ac:dyDescent="0.45">
      <c r="A1121" s="65"/>
      <c r="B1121" s="83"/>
      <c r="C1121" s="83"/>
      <c r="D1121" s="84"/>
      <c r="E1121" s="85"/>
      <c r="F1121" s="85"/>
      <c r="G1121" s="86"/>
      <c r="H1121" s="80"/>
      <c r="I1121" s="80"/>
      <c r="J1121" s="77"/>
      <c r="K1121" s="77"/>
      <c r="L1121" s="77"/>
      <c r="M1121" s="77"/>
      <c r="N1121" s="77"/>
      <c r="O1121" s="77"/>
      <c r="P1121" s="77"/>
      <c r="Q1121" s="77"/>
      <c r="R1121" s="77"/>
      <c r="S1121" s="77"/>
      <c r="T1121" s="77"/>
      <c r="U1121" s="77"/>
      <c r="V1121" s="77"/>
      <c r="W1121" s="77"/>
      <c r="X1121" s="77"/>
      <c r="Y1121" s="81"/>
      <c r="Z1121" s="77"/>
      <c r="AA1121" s="77"/>
      <c r="AB1121" s="77"/>
      <c r="AC1121" s="77"/>
      <c r="AD1121" s="77"/>
      <c r="AE1121" s="77"/>
      <c r="AF1121" s="77"/>
      <c r="AG1121" s="77"/>
      <c r="AH1121" s="77"/>
      <c r="AI1121" s="77"/>
      <c r="AJ1121" s="77"/>
      <c r="AK1121" s="77"/>
      <c r="AL1121" s="77"/>
      <c r="AM1121" s="77"/>
      <c r="AN1121" s="77"/>
      <c r="AO1121" s="87"/>
      <c r="AP1121" s="81"/>
    </row>
    <row r="1122" spans="1:42" s="6" customFormat="1" x14ac:dyDescent="0.45">
      <c r="A1122" s="65"/>
      <c r="B1122" s="83"/>
      <c r="C1122" s="83"/>
      <c r="D1122" s="84"/>
      <c r="E1122" s="85"/>
      <c r="F1122" s="85"/>
      <c r="G1122" s="86"/>
      <c r="H1122" s="80"/>
      <c r="I1122" s="80"/>
      <c r="J1122" s="77"/>
      <c r="K1122" s="77"/>
      <c r="L1122" s="77"/>
      <c r="M1122" s="77"/>
      <c r="N1122" s="77"/>
      <c r="O1122" s="77"/>
      <c r="P1122" s="77"/>
      <c r="Q1122" s="77"/>
      <c r="R1122" s="77"/>
      <c r="S1122" s="77"/>
      <c r="T1122" s="77"/>
      <c r="U1122" s="77"/>
      <c r="V1122" s="77"/>
      <c r="W1122" s="77"/>
      <c r="X1122" s="77"/>
      <c r="Y1122" s="81"/>
      <c r="Z1122" s="77"/>
      <c r="AA1122" s="77"/>
      <c r="AB1122" s="77"/>
      <c r="AC1122" s="77"/>
      <c r="AD1122" s="77"/>
      <c r="AE1122" s="77"/>
      <c r="AF1122" s="77"/>
      <c r="AG1122" s="77"/>
      <c r="AH1122" s="77"/>
      <c r="AI1122" s="77"/>
      <c r="AJ1122" s="77"/>
      <c r="AK1122" s="77"/>
      <c r="AL1122" s="77"/>
      <c r="AM1122" s="77"/>
      <c r="AN1122" s="77"/>
      <c r="AO1122" s="87"/>
      <c r="AP1122" s="81"/>
    </row>
    <row r="1123" spans="1:42" s="6" customFormat="1" x14ac:dyDescent="0.45">
      <c r="A1123" s="65"/>
      <c r="B1123" s="83"/>
      <c r="C1123" s="83"/>
      <c r="D1123" s="84"/>
      <c r="E1123" s="85"/>
      <c r="F1123" s="85"/>
      <c r="G1123" s="86"/>
      <c r="H1123" s="80"/>
      <c r="I1123" s="80"/>
      <c r="J1123" s="77"/>
      <c r="K1123" s="77"/>
      <c r="L1123" s="77"/>
      <c r="M1123" s="77"/>
      <c r="N1123" s="77"/>
      <c r="O1123" s="77"/>
      <c r="P1123" s="77"/>
      <c r="Q1123" s="77"/>
      <c r="R1123" s="77"/>
      <c r="S1123" s="77"/>
      <c r="T1123" s="77"/>
      <c r="U1123" s="77"/>
      <c r="V1123" s="77"/>
      <c r="W1123" s="77"/>
      <c r="X1123" s="77"/>
      <c r="Y1123" s="81"/>
      <c r="Z1123" s="77"/>
      <c r="AA1123" s="77"/>
      <c r="AB1123" s="77"/>
      <c r="AC1123" s="77"/>
      <c r="AD1123" s="77"/>
      <c r="AE1123" s="77"/>
      <c r="AF1123" s="77"/>
      <c r="AG1123" s="77"/>
      <c r="AH1123" s="77"/>
      <c r="AI1123" s="77"/>
      <c r="AJ1123" s="77"/>
      <c r="AK1123" s="77"/>
      <c r="AL1123" s="77"/>
      <c r="AM1123" s="77"/>
      <c r="AN1123" s="77"/>
      <c r="AO1123" s="87"/>
      <c r="AP1123" s="81"/>
    </row>
    <row r="1124" spans="1:42" s="6" customFormat="1" x14ac:dyDescent="0.45">
      <c r="A1124" s="65"/>
      <c r="B1124" s="83"/>
      <c r="C1124" s="83"/>
      <c r="D1124" s="84"/>
      <c r="E1124" s="85"/>
      <c r="F1124" s="85"/>
      <c r="G1124" s="86"/>
      <c r="H1124" s="80"/>
      <c r="I1124" s="80"/>
      <c r="J1124" s="77"/>
      <c r="K1124" s="77"/>
      <c r="L1124" s="77"/>
      <c r="M1124" s="77"/>
      <c r="N1124" s="77"/>
      <c r="O1124" s="77"/>
      <c r="P1124" s="77"/>
      <c r="Q1124" s="77"/>
      <c r="R1124" s="77"/>
      <c r="S1124" s="77"/>
      <c r="T1124" s="77"/>
      <c r="U1124" s="77"/>
      <c r="V1124" s="77"/>
      <c r="W1124" s="77"/>
      <c r="X1124" s="77"/>
      <c r="Y1124" s="81"/>
      <c r="Z1124" s="77"/>
      <c r="AA1124" s="77"/>
      <c r="AB1124" s="77"/>
      <c r="AC1124" s="77"/>
      <c r="AD1124" s="77"/>
      <c r="AE1124" s="77"/>
      <c r="AF1124" s="77"/>
      <c r="AG1124" s="77"/>
      <c r="AH1124" s="77"/>
      <c r="AI1124" s="77"/>
      <c r="AJ1124" s="77"/>
      <c r="AK1124" s="77"/>
      <c r="AL1124" s="77"/>
      <c r="AM1124" s="77"/>
      <c r="AN1124" s="77"/>
      <c r="AO1124" s="87"/>
      <c r="AP1124" s="81"/>
    </row>
    <row r="1125" spans="1:42" s="6" customFormat="1" x14ac:dyDescent="0.45">
      <c r="A1125" s="65"/>
      <c r="B1125" s="83"/>
      <c r="C1125" s="83"/>
      <c r="D1125" s="84"/>
      <c r="E1125" s="85"/>
      <c r="F1125" s="85"/>
      <c r="G1125" s="86"/>
      <c r="H1125" s="80"/>
      <c r="I1125" s="80"/>
      <c r="J1125" s="77"/>
      <c r="K1125" s="77"/>
      <c r="L1125" s="77"/>
      <c r="M1125" s="77"/>
      <c r="N1125" s="77"/>
      <c r="O1125" s="77"/>
      <c r="P1125" s="77"/>
      <c r="Q1125" s="77"/>
      <c r="R1125" s="77"/>
      <c r="S1125" s="77"/>
      <c r="T1125" s="77"/>
      <c r="U1125" s="77"/>
      <c r="V1125" s="77"/>
      <c r="W1125" s="77"/>
      <c r="X1125" s="77"/>
      <c r="Y1125" s="81"/>
      <c r="Z1125" s="77"/>
      <c r="AA1125" s="77"/>
      <c r="AB1125" s="77"/>
      <c r="AC1125" s="77"/>
      <c r="AD1125" s="77"/>
      <c r="AE1125" s="77"/>
      <c r="AF1125" s="77"/>
      <c r="AG1125" s="77"/>
      <c r="AH1125" s="77"/>
      <c r="AI1125" s="77"/>
      <c r="AJ1125" s="77"/>
      <c r="AK1125" s="77"/>
      <c r="AL1125" s="77"/>
      <c r="AM1125" s="77"/>
      <c r="AN1125" s="77"/>
      <c r="AO1125" s="87"/>
      <c r="AP1125" s="81"/>
    </row>
    <row r="1126" spans="1:42" s="6" customFormat="1" x14ac:dyDescent="0.45">
      <c r="A1126" s="65"/>
      <c r="B1126" s="83"/>
      <c r="C1126" s="83"/>
      <c r="D1126" s="84"/>
      <c r="E1126" s="85"/>
      <c r="F1126" s="85"/>
      <c r="G1126" s="86"/>
      <c r="H1126" s="80"/>
      <c r="I1126" s="80"/>
      <c r="J1126" s="77"/>
      <c r="K1126" s="77"/>
      <c r="L1126" s="77"/>
      <c r="M1126" s="77"/>
      <c r="N1126" s="77"/>
      <c r="O1126" s="77"/>
      <c r="P1126" s="77"/>
      <c r="Q1126" s="77"/>
      <c r="R1126" s="77"/>
      <c r="S1126" s="77"/>
      <c r="T1126" s="77"/>
      <c r="U1126" s="77"/>
      <c r="V1126" s="77"/>
      <c r="W1126" s="77"/>
      <c r="X1126" s="77"/>
      <c r="Y1126" s="81"/>
      <c r="Z1126" s="77"/>
      <c r="AA1126" s="77"/>
      <c r="AB1126" s="77"/>
      <c r="AC1126" s="77"/>
      <c r="AD1126" s="77"/>
      <c r="AE1126" s="77"/>
      <c r="AF1126" s="77"/>
      <c r="AG1126" s="77"/>
      <c r="AH1126" s="77"/>
      <c r="AI1126" s="77"/>
      <c r="AJ1126" s="77"/>
      <c r="AK1126" s="77"/>
      <c r="AL1126" s="77"/>
      <c r="AM1126" s="77"/>
      <c r="AN1126" s="77"/>
      <c r="AO1126" s="87"/>
      <c r="AP1126" s="81"/>
    </row>
    <row r="1127" spans="1:42" s="6" customFormat="1" x14ac:dyDescent="0.45">
      <c r="A1127" s="65"/>
      <c r="B1127" s="83"/>
      <c r="C1127" s="83"/>
      <c r="D1127" s="84"/>
      <c r="E1127" s="85"/>
      <c r="F1127" s="85"/>
      <c r="G1127" s="86"/>
      <c r="H1127" s="80"/>
      <c r="I1127" s="80"/>
      <c r="J1127" s="77"/>
      <c r="K1127" s="77"/>
      <c r="L1127" s="77"/>
      <c r="M1127" s="77"/>
      <c r="N1127" s="77"/>
      <c r="O1127" s="77"/>
      <c r="P1127" s="77"/>
      <c r="Q1127" s="77"/>
      <c r="R1127" s="77"/>
      <c r="S1127" s="77"/>
      <c r="T1127" s="77"/>
      <c r="U1127" s="77"/>
      <c r="V1127" s="77"/>
      <c r="W1127" s="77"/>
      <c r="X1127" s="77"/>
      <c r="Y1127" s="81"/>
      <c r="Z1127" s="77"/>
      <c r="AA1127" s="77"/>
      <c r="AB1127" s="77"/>
      <c r="AC1127" s="77"/>
      <c r="AD1127" s="77"/>
      <c r="AE1127" s="77"/>
      <c r="AF1127" s="77"/>
      <c r="AG1127" s="77"/>
      <c r="AH1127" s="77"/>
      <c r="AI1127" s="77"/>
      <c r="AJ1127" s="77"/>
      <c r="AK1127" s="77"/>
      <c r="AL1127" s="77"/>
      <c r="AM1127" s="77"/>
      <c r="AN1127" s="77"/>
      <c r="AO1127" s="87"/>
      <c r="AP1127" s="81"/>
    </row>
    <row r="1128" spans="1:42" s="6" customFormat="1" x14ac:dyDescent="0.45">
      <c r="A1128" s="65"/>
      <c r="B1128" s="83"/>
      <c r="C1128" s="83"/>
      <c r="D1128" s="84"/>
      <c r="E1128" s="85"/>
      <c r="F1128" s="85"/>
      <c r="G1128" s="86"/>
      <c r="H1128" s="80"/>
      <c r="I1128" s="80"/>
      <c r="J1128" s="77"/>
      <c r="K1128" s="77"/>
      <c r="L1128" s="77"/>
      <c r="M1128" s="77"/>
      <c r="N1128" s="77"/>
      <c r="O1128" s="77"/>
      <c r="P1128" s="77"/>
      <c r="Q1128" s="77"/>
      <c r="R1128" s="77"/>
      <c r="S1128" s="77"/>
      <c r="T1128" s="77"/>
      <c r="U1128" s="77"/>
      <c r="V1128" s="77"/>
      <c r="W1128" s="77"/>
      <c r="X1128" s="77"/>
      <c r="Y1128" s="81"/>
      <c r="Z1128" s="77"/>
      <c r="AA1128" s="77"/>
      <c r="AB1128" s="77"/>
      <c r="AC1128" s="77"/>
      <c r="AD1128" s="77"/>
      <c r="AE1128" s="77"/>
      <c r="AF1128" s="77"/>
      <c r="AG1128" s="77"/>
      <c r="AH1128" s="77"/>
      <c r="AI1128" s="77"/>
      <c r="AJ1128" s="77"/>
      <c r="AK1128" s="77"/>
      <c r="AL1128" s="77"/>
      <c r="AM1128" s="77"/>
      <c r="AN1128" s="77"/>
      <c r="AO1128" s="87"/>
      <c r="AP1128" s="81"/>
    </row>
    <row r="1129" spans="1:42" s="6" customFormat="1" x14ac:dyDescent="0.45">
      <c r="A1129" s="65"/>
      <c r="B1129" s="83"/>
      <c r="C1129" s="83"/>
      <c r="D1129" s="84"/>
      <c r="E1129" s="85"/>
      <c r="F1129" s="85"/>
      <c r="G1129" s="86"/>
      <c r="H1129" s="80"/>
      <c r="I1129" s="80"/>
      <c r="J1129" s="77"/>
      <c r="K1129" s="77"/>
      <c r="L1129" s="77"/>
      <c r="M1129" s="77"/>
      <c r="N1129" s="77"/>
      <c r="O1129" s="77"/>
      <c r="P1129" s="77"/>
      <c r="Q1129" s="77"/>
      <c r="R1129" s="77"/>
      <c r="S1129" s="77"/>
      <c r="T1129" s="77"/>
      <c r="U1129" s="77"/>
      <c r="V1129" s="77"/>
      <c r="W1129" s="77"/>
      <c r="X1129" s="77"/>
      <c r="Y1129" s="81"/>
      <c r="Z1129" s="77"/>
      <c r="AA1129" s="77"/>
      <c r="AB1129" s="77"/>
      <c r="AC1129" s="77"/>
      <c r="AD1129" s="77"/>
      <c r="AE1129" s="77"/>
      <c r="AF1129" s="77"/>
      <c r="AG1129" s="77"/>
      <c r="AH1129" s="77"/>
      <c r="AI1129" s="77"/>
      <c r="AJ1129" s="77"/>
      <c r="AK1129" s="77"/>
      <c r="AL1129" s="77"/>
      <c r="AM1129" s="77"/>
      <c r="AN1129" s="77"/>
      <c r="AO1129" s="87"/>
      <c r="AP1129" s="81"/>
    </row>
    <row r="1130" spans="1:42" s="6" customFormat="1" x14ac:dyDescent="0.45">
      <c r="A1130" s="65"/>
      <c r="B1130" s="83"/>
      <c r="C1130" s="83"/>
      <c r="D1130" s="84"/>
      <c r="E1130" s="85"/>
      <c r="F1130" s="85"/>
      <c r="G1130" s="86"/>
      <c r="H1130" s="80"/>
      <c r="I1130" s="80"/>
      <c r="J1130" s="77"/>
      <c r="K1130" s="77"/>
      <c r="L1130" s="77"/>
      <c r="M1130" s="77"/>
      <c r="N1130" s="77"/>
      <c r="O1130" s="77"/>
      <c r="P1130" s="77"/>
      <c r="Q1130" s="77"/>
      <c r="R1130" s="77"/>
      <c r="S1130" s="77"/>
      <c r="T1130" s="77"/>
      <c r="U1130" s="77"/>
      <c r="V1130" s="77"/>
      <c r="W1130" s="77"/>
      <c r="X1130" s="77"/>
      <c r="Y1130" s="81"/>
      <c r="Z1130" s="77"/>
      <c r="AA1130" s="77"/>
      <c r="AB1130" s="77"/>
      <c r="AC1130" s="77"/>
      <c r="AD1130" s="77"/>
      <c r="AE1130" s="77"/>
      <c r="AF1130" s="77"/>
      <c r="AG1130" s="77"/>
      <c r="AH1130" s="77"/>
      <c r="AI1130" s="77"/>
      <c r="AJ1130" s="77"/>
      <c r="AK1130" s="77"/>
      <c r="AL1130" s="77"/>
      <c r="AM1130" s="77"/>
      <c r="AN1130" s="77"/>
      <c r="AO1130" s="87"/>
      <c r="AP1130" s="81"/>
    </row>
    <row r="1131" spans="1:42" s="6" customFormat="1" x14ac:dyDescent="0.45">
      <c r="A1131" s="65"/>
      <c r="B1131" s="83"/>
      <c r="C1131" s="83"/>
      <c r="D1131" s="84"/>
      <c r="E1131" s="85"/>
      <c r="F1131" s="85"/>
      <c r="G1131" s="86"/>
      <c r="H1131" s="80"/>
      <c r="I1131" s="80"/>
      <c r="J1131" s="77"/>
      <c r="K1131" s="77"/>
      <c r="L1131" s="77"/>
      <c r="M1131" s="77"/>
      <c r="N1131" s="77"/>
      <c r="O1131" s="77"/>
      <c r="P1131" s="77"/>
      <c r="Q1131" s="77"/>
      <c r="R1131" s="77"/>
      <c r="S1131" s="77"/>
      <c r="T1131" s="77"/>
      <c r="U1131" s="77"/>
      <c r="V1131" s="77"/>
      <c r="W1131" s="77"/>
      <c r="X1131" s="77"/>
      <c r="Y1131" s="81"/>
      <c r="Z1131" s="77"/>
      <c r="AA1131" s="77"/>
      <c r="AB1131" s="77"/>
      <c r="AC1131" s="77"/>
      <c r="AD1131" s="77"/>
      <c r="AE1131" s="77"/>
      <c r="AF1131" s="77"/>
      <c r="AG1131" s="77"/>
      <c r="AH1131" s="77"/>
      <c r="AI1131" s="77"/>
      <c r="AJ1131" s="77"/>
      <c r="AK1131" s="77"/>
      <c r="AL1131" s="77"/>
      <c r="AM1131" s="77"/>
      <c r="AN1131" s="77"/>
      <c r="AO1131" s="87"/>
      <c r="AP1131" s="81"/>
    </row>
    <row r="1132" spans="1:42" s="6" customFormat="1" x14ac:dyDescent="0.45">
      <c r="A1132" s="65"/>
      <c r="B1132" s="83"/>
      <c r="C1132" s="83"/>
      <c r="D1132" s="84"/>
      <c r="E1132" s="85"/>
      <c r="F1132" s="85"/>
      <c r="G1132" s="86"/>
      <c r="H1132" s="80"/>
      <c r="I1132" s="80"/>
      <c r="J1132" s="77"/>
      <c r="K1132" s="77"/>
      <c r="L1132" s="77"/>
      <c r="M1132" s="77"/>
      <c r="N1132" s="77"/>
      <c r="O1132" s="77"/>
      <c r="P1132" s="77"/>
      <c r="Q1132" s="77"/>
      <c r="R1132" s="77"/>
      <c r="S1132" s="77"/>
      <c r="T1132" s="77"/>
      <c r="U1132" s="77"/>
      <c r="V1132" s="77"/>
      <c r="W1132" s="77"/>
      <c r="X1132" s="77"/>
      <c r="Y1132" s="81"/>
      <c r="Z1132" s="77"/>
      <c r="AA1132" s="77"/>
      <c r="AB1132" s="77"/>
      <c r="AC1132" s="77"/>
      <c r="AD1132" s="77"/>
      <c r="AE1132" s="77"/>
      <c r="AF1132" s="77"/>
      <c r="AG1132" s="77"/>
      <c r="AH1132" s="77"/>
      <c r="AI1132" s="77"/>
      <c r="AJ1132" s="77"/>
      <c r="AK1132" s="77"/>
      <c r="AL1132" s="77"/>
      <c r="AM1132" s="77"/>
      <c r="AN1132" s="77"/>
      <c r="AO1132" s="87"/>
      <c r="AP1132" s="81"/>
    </row>
    <row r="1133" spans="1:42" s="6" customFormat="1" x14ac:dyDescent="0.45">
      <c r="A1133" s="65"/>
      <c r="B1133" s="83"/>
      <c r="C1133" s="83"/>
      <c r="D1133" s="84"/>
      <c r="E1133" s="85"/>
      <c r="F1133" s="85"/>
      <c r="G1133" s="86"/>
      <c r="H1133" s="80"/>
      <c r="I1133" s="80"/>
      <c r="J1133" s="77"/>
      <c r="K1133" s="77"/>
      <c r="L1133" s="77"/>
      <c r="M1133" s="77"/>
      <c r="N1133" s="77"/>
      <c r="O1133" s="77"/>
      <c r="P1133" s="77"/>
      <c r="Q1133" s="77"/>
      <c r="R1133" s="77"/>
      <c r="S1133" s="77"/>
      <c r="T1133" s="77"/>
      <c r="U1133" s="77"/>
      <c r="V1133" s="77"/>
      <c r="W1133" s="77"/>
      <c r="X1133" s="77"/>
      <c r="Y1133" s="81"/>
      <c r="Z1133" s="77"/>
      <c r="AA1133" s="77"/>
      <c r="AB1133" s="77"/>
      <c r="AC1133" s="77"/>
      <c r="AD1133" s="77"/>
      <c r="AE1133" s="77"/>
      <c r="AF1133" s="77"/>
      <c r="AG1133" s="77"/>
      <c r="AH1133" s="77"/>
      <c r="AI1133" s="77"/>
      <c r="AJ1133" s="77"/>
      <c r="AK1133" s="77"/>
      <c r="AL1133" s="77"/>
      <c r="AM1133" s="77"/>
      <c r="AN1133" s="77"/>
      <c r="AO1133" s="87"/>
      <c r="AP1133" s="81"/>
    </row>
    <row r="1134" spans="1:42" s="6" customFormat="1" x14ac:dyDescent="0.45">
      <c r="A1134" s="65"/>
      <c r="B1134" s="83"/>
      <c r="C1134" s="83"/>
      <c r="D1134" s="84"/>
      <c r="E1134" s="85"/>
      <c r="F1134" s="85"/>
      <c r="G1134" s="86"/>
      <c r="H1134" s="80"/>
      <c r="I1134" s="80"/>
      <c r="J1134" s="77"/>
      <c r="K1134" s="77"/>
      <c r="L1134" s="77"/>
      <c r="M1134" s="77"/>
      <c r="N1134" s="77"/>
      <c r="O1134" s="77"/>
      <c r="P1134" s="77"/>
      <c r="Q1134" s="77"/>
      <c r="R1134" s="77"/>
      <c r="S1134" s="77"/>
      <c r="T1134" s="77"/>
      <c r="U1134" s="77"/>
      <c r="V1134" s="77"/>
      <c r="W1134" s="77"/>
      <c r="X1134" s="77"/>
      <c r="Y1134" s="81"/>
      <c r="Z1134" s="77"/>
      <c r="AA1134" s="77"/>
      <c r="AB1134" s="77"/>
      <c r="AC1134" s="77"/>
      <c r="AD1134" s="77"/>
      <c r="AE1134" s="77"/>
      <c r="AF1134" s="77"/>
      <c r="AG1134" s="77"/>
      <c r="AH1134" s="77"/>
      <c r="AI1134" s="77"/>
      <c r="AJ1134" s="77"/>
      <c r="AK1134" s="77"/>
      <c r="AL1134" s="77"/>
      <c r="AM1134" s="77"/>
      <c r="AN1134" s="77"/>
      <c r="AO1134" s="87"/>
      <c r="AP1134" s="81"/>
    </row>
    <row r="1135" spans="1:42" s="6" customFormat="1" x14ac:dyDescent="0.45">
      <c r="A1135" s="65"/>
      <c r="B1135" s="83"/>
      <c r="C1135" s="83"/>
      <c r="D1135" s="84"/>
      <c r="E1135" s="85"/>
      <c r="F1135" s="85"/>
      <c r="G1135" s="86"/>
      <c r="H1135" s="80"/>
      <c r="I1135" s="80"/>
      <c r="J1135" s="77"/>
      <c r="K1135" s="77"/>
      <c r="L1135" s="77"/>
      <c r="M1135" s="77"/>
      <c r="N1135" s="77"/>
      <c r="O1135" s="77"/>
      <c r="P1135" s="77"/>
      <c r="Q1135" s="77"/>
      <c r="R1135" s="77"/>
      <c r="S1135" s="77"/>
      <c r="T1135" s="77"/>
      <c r="U1135" s="77"/>
      <c r="V1135" s="77"/>
      <c r="W1135" s="77"/>
      <c r="X1135" s="77"/>
      <c r="Y1135" s="81"/>
      <c r="Z1135" s="77"/>
      <c r="AA1135" s="77"/>
      <c r="AB1135" s="77"/>
      <c r="AC1135" s="77"/>
      <c r="AD1135" s="77"/>
      <c r="AE1135" s="77"/>
      <c r="AF1135" s="77"/>
      <c r="AG1135" s="77"/>
      <c r="AH1135" s="77"/>
      <c r="AI1135" s="77"/>
      <c r="AJ1135" s="77"/>
      <c r="AK1135" s="77"/>
      <c r="AL1135" s="77"/>
      <c r="AM1135" s="77"/>
      <c r="AN1135" s="77"/>
      <c r="AO1135" s="87"/>
      <c r="AP1135" s="81"/>
    </row>
    <row r="1136" spans="1:42" s="6" customFormat="1" x14ac:dyDescent="0.45">
      <c r="A1136" s="65"/>
      <c r="B1136" s="83"/>
      <c r="C1136" s="83"/>
      <c r="D1136" s="84"/>
      <c r="E1136" s="85"/>
      <c r="F1136" s="85"/>
      <c r="G1136" s="86"/>
      <c r="H1136" s="80"/>
      <c r="I1136" s="80"/>
      <c r="J1136" s="77"/>
      <c r="K1136" s="77"/>
      <c r="L1136" s="77"/>
      <c r="M1136" s="77"/>
      <c r="N1136" s="77"/>
      <c r="O1136" s="77"/>
      <c r="P1136" s="77"/>
      <c r="Q1136" s="77"/>
      <c r="R1136" s="77"/>
      <c r="S1136" s="77"/>
      <c r="T1136" s="77"/>
      <c r="U1136" s="77"/>
      <c r="V1136" s="77"/>
      <c r="W1136" s="77"/>
      <c r="X1136" s="77"/>
      <c r="Y1136" s="81"/>
      <c r="Z1136" s="77"/>
      <c r="AA1136" s="77"/>
      <c r="AB1136" s="77"/>
      <c r="AC1136" s="77"/>
      <c r="AD1136" s="77"/>
      <c r="AE1136" s="77"/>
      <c r="AF1136" s="77"/>
      <c r="AG1136" s="77"/>
      <c r="AH1136" s="77"/>
      <c r="AI1136" s="77"/>
      <c r="AJ1136" s="77"/>
      <c r="AK1136" s="77"/>
      <c r="AL1136" s="77"/>
      <c r="AM1136" s="77"/>
      <c r="AN1136" s="77"/>
      <c r="AO1136" s="87"/>
      <c r="AP1136" s="81"/>
    </row>
    <row r="1137" spans="1:42" s="6" customFormat="1" x14ac:dyDescent="0.45">
      <c r="A1137" s="65"/>
      <c r="B1137" s="83"/>
      <c r="C1137" s="83"/>
      <c r="D1137" s="84"/>
      <c r="E1137" s="85"/>
      <c r="F1137" s="85"/>
      <c r="G1137" s="86"/>
      <c r="H1137" s="80"/>
      <c r="I1137" s="80"/>
      <c r="J1137" s="77"/>
      <c r="K1137" s="77"/>
      <c r="L1137" s="77"/>
      <c r="M1137" s="77"/>
      <c r="N1137" s="77"/>
      <c r="O1137" s="77"/>
      <c r="P1137" s="77"/>
      <c r="Q1137" s="77"/>
      <c r="R1137" s="77"/>
      <c r="S1137" s="77"/>
      <c r="T1137" s="77"/>
      <c r="U1137" s="77"/>
      <c r="V1137" s="77"/>
      <c r="W1137" s="77"/>
      <c r="X1137" s="77"/>
      <c r="Y1137" s="81"/>
      <c r="Z1137" s="77"/>
      <c r="AA1137" s="77"/>
      <c r="AB1137" s="77"/>
      <c r="AC1137" s="77"/>
      <c r="AD1137" s="77"/>
      <c r="AE1137" s="77"/>
      <c r="AF1137" s="77"/>
      <c r="AG1137" s="77"/>
      <c r="AH1137" s="77"/>
      <c r="AI1137" s="77"/>
      <c r="AJ1137" s="77"/>
      <c r="AK1137" s="77"/>
      <c r="AL1137" s="77"/>
      <c r="AM1137" s="77"/>
      <c r="AN1137" s="77"/>
      <c r="AO1137" s="87"/>
      <c r="AP1137" s="81"/>
    </row>
    <row r="1138" spans="1:42" s="6" customFormat="1" x14ac:dyDescent="0.45">
      <c r="A1138" s="65"/>
      <c r="B1138" s="83"/>
      <c r="C1138" s="83"/>
      <c r="D1138" s="84"/>
      <c r="E1138" s="85"/>
      <c r="F1138" s="85"/>
      <c r="G1138" s="86"/>
      <c r="H1138" s="80"/>
      <c r="I1138" s="80"/>
      <c r="J1138" s="77"/>
      <c r="K1138" s="77"/>
      <c r="L1138" s="77"/>
      <c r="M1138" s="77"/>
      <c r="N1138" s="77"/>
      <c r="O1138" s="77"/>
      <c r="P1138" s="77"/>
      <c r="Q1138" s="77"/>
      <c r="R1138" s="77"/>
      <c r="S1138" s="77"/>
      <c r="T1138" s="77"/>
      <c r="U1138" s="77"/>
      <c r="V1138" s="77"/>
      <c r="W1138" s="77"/>
      <c r="X1138" s="77"/>
      <c r="Y1138" s="81"/>
      <c r="Z1138" s="77"/>
      <c r="AA1138" s="77"/>
      <c r="AB1138" s="77"/>
      <c r="AC1138" s="77"/>
      <c r="AD1138" s="77"/>
      <c r="AE1138" s="77"/>
      <c r="AF1138" s="77"/>
      <c r="AG1138" s="77"/>
      <c r="AH1138" s="77"/>
      <c r="AI1138" s="77"/>
      <c r="AJ1138" s="77"/>
      <c r="AK1138" s="77"/>
      <c r="AL1138" s="77"/>
      <c r="AM1138" s="77"/>
      <c r="AN1138" s="77"/>
      <c r="AO1138" s="87"/>
      <c r="AP1138" s="81"/>
    </row>
    <row r="1139" spans="1:42" s="6" customFormat="1" x14ac:dyDescent="0.45">
      <c r="A1139" s="65"/>
      <c r="B1139" s="83"/>
      <c r="C1139" s="83"/>
      <c r="D1139" s="84"/>
      <c r="E1139" s="85"/>
      <c r="F1139" s="85"/>
      <c r="G1139" s="86"/>
      <c r="H1139" s="80"/>
      <c r="I1139" s="80"/>
      <c r="J1139" s="77"/>
      <c r="K1139" s="77"/>
      <c r="L1139" s="77"/>
      <c r="M1139" s="77"/>
      <c r="N1139" s="77"/>
      <c r="O1139" s="77"/>
      <c r="P1139" s="77"/>
      <c r="Q1139" s="77"/>
      <c r="R1139" s="77"/>
      <c r="S1139" s="77"/>
      <c r="T1139" s="77"/>
      <c r="U1139" s="77"/>
      <c r="V1139" s="77"/>
      <c r="W1139" s="77"/>
      <c r="X1139" s="77"/>
      <c r="Y1139" s="81"/>
      <c r="Z1139" s="77"/>
      <c r="AA1139" s="77"/>
      <c r="AB1139" s="77"/>
      <c r="AC1139" s="77"/>
      <c r="AD1139" s="77"/>
      <c r="AE1139" s="77"/>
      <c r="AF1139" s="77"/>
      <c r="AG1139" s="77"/>
      <c r="AH1139" s="77"/>
      <c r="AI1139" s="77"/>
      <c r="AJ1139" s="77"/>
      <c r="AK1139" s="77"/>
      <c r="AL1139" s="77"/>
      <c r="AM1139" s="77"/>
      <c r="AN1139" s="77"/>
      <c r="AO1139" s="87"/>
      <c r="AP1139" s="81"/>
    </row>
    <row r="1140" spans="1:42" s="6" customFormat="1" x14ac:dyDescent="0.45">
      <c r="A1140" s="65"/>
      <c r="B1140" s="83"/>
      <c r="C1140" s="83"/>
      <c r="D1140" s="84"/>
      <c r="E1140" s="85"/>
      <c r="F1140" s="85"/>
      <c r="G1140" s="86"/>
      <c r="H1140" s="80"/>
      <c r="I1140" s="80"/>
      <c r="J1140" s="77"/>
      <c r="K1140" s="77"/>
      <c r="L1140" s="77"/>
      <c r="M1140" s="77"/>
      <c r="N1140" s="77"/>
      <c r="O1140" s="77"/>
      <c r="P1140" s="77"/>
      <c r="Q1140" s="77"/>
      <c r="R1140" s="77"/>
      <c r="S1140" s="77"/>
      <c r="T1140" s="77"/>
      <c r="U1140" s="77"/>
      <c r="V1140" s="77"/>
      <c r="W1140" s="77"/>
      <c r="X1140" s="77"/>
      <c r="Y1140" s="81"/>
      <c r="Z1140" s="77"/>
      <c r="AA1140" s="77"/>
      <c r="AB1140" s="77"/>
      <c r="AC1140" s="77"/>
      <c r="AD1140" s="77"/>
      <c r="AE1140" s="77"/>
      <c r="AF1140" s="77"/>
      <c r="AG1140" s="77"/>
      <c r="AH1140" s="77"/>
      <c r="AI1140" s="77"/>
      <c r="AJ1140" s="77"/>
      <c r="AK1140" s="77"/>
      <c r="AL1140" s="77"/>
      <c r="AM1140" s="77"/>
      <c r="AN1140" s="77"/>
      <c r="AO1140" s="87"/>
      <c r="AP1140" s="81"/>
    </row>
    <row r="1141" spans="1:42" s="6" customFormat="1" x14ac:dyDescent="0.45">
      <c r="A1141" s="65"/>
      <c r="B1141" s="83"/>
      <c r="C1141" s="83"/>
      <c r="D1141" s="84"/>
      <c r="E1141" s="85"/>
      <c r="F1141" s="85"/>
      <c r="G1141" s="86"/>
      <c r="H1141" s="80"/>
      <c r="I1141" s="80"/>
      <c r="J1141" s="77"/>
      <c r="K1141" s="77"/>
      <c r="L1141" s="77"/>
      <c r="M1141" s="77"/>
      <c r="N1141" s="77"/>
      <c r="O1141" s="77"/>
      <c r="P1141" s="77"/>
      <c r="Q1141" s="77"/>
      <c r="R1141" s="77"/>
      <c r="S1141" s="77"/>
      <c r="T1141" s="77"/>
      <c r="U1141" s="77"/>
      <c r="V1141" s="77"/>
      <c r="W1141" s="77"/>
      <c r="X1141" s="77"/>
      <c r="Y1141" s="81"/>
      <c r="Z1141" s="77"/>
      <c r="AA1141" s="77"/>
      <c r="AB1141" s="77"/>
      <c r="AC1141" s="77"/>
      <c r="AD1141" s="77"/>
      <c r="AE1141" s="77"/>
      <c r="AF1141" s="77"/>
      <c r="AG1141" s="77"/>
      <c r="AH1141" s="77"/>
      <c r="AI1141" s="77"/>
      <c r="AJ1141" s="77"/>
      <c r="AK1141" s="77"/>
      <c r="AL1141" s="77"/>
      <c r="AM1141" s="77"/>
      <c r="AN1141" s="77"/>
      <c r="AO1141" s="87"/>
      <c r="AP1141" s="81"/>
    </row>
    <row r="1142" spans="1:42" s="6" customFormat="1" x14ac:dyDescent="0.45">
      <c r="A1142" s="65"/>
      <c r="B1142" s="83"/>
      <c r="C1142" s="83"/>
      <c r="D1142" s="84"/>
      <c r="E1142" s="85"/>
      <c r="F1142" s="85"/>
      <c r="G1142" s="86"/>
      <c r="H1142" s="80"/>
      <c r="I1142" s="80"/>
      <c r="J1142" s="77"/>
      <c r="K1142" s="77"/>
      <c r="L1142" s="77"/>
      <c r="M1142" s="77"/>
      <c r="N1142" s="77"/>
      <c r="O1142" s="77"/>
      <c r="P1142" s="77"/>
      <c r="Q1142" s="77"/>
      <c r="R1142" s="77"/>
      <c r="S1142" s="77"/>
      <c r="T1142" s="77"/>
      <c r="U1142" s="77"/>
      <c r="V1142" s="77"/>
      <c r="W1142" s="77"/>
      <c r="X1142" s="77"/>
      <c r="Y1142" s="81"/>
      <c r="Z1142" s="77"/>
      <c r="AA1142" s="77"/>
      <c r="AB1142" s="77"/>
      <c r="AC1142" s="77"/>
      <c r="AD1142" s="77"/>
      <c r="AE1142" s="77"/>
      <c r="AF1142" s="77"/>
      <c r="AG1142" s="77"/>
      <c r="AH1142" s="77"/>
      <c r="AI1142" s="77"/>
      <c r="AJ1142" s="77"/>
      <c r="AK1142" s="77"/>
      <c r="AL1142" s="77"/>
      <c r="AM1142" s="77"/>
      <c r="AN1142" s="77"/>
      <c r="AO1142" s="87"/>
      <c r="AP1142" s="81"/>
    </row>
    <row r="1143" spans="1:42" s="6" customFormat="1" x14ac:dyDescent="0.45">
      <c r="A1143" s="65"/>
      <c r="B1143" s="83"/>
      <c r="C1143" s="83"/>
      <c r="D1143" s="84"/>
      <c r="E1143" s="85"/>
      <c r="F1143" s="85"/>
      <c r="G1143" s="86"/>
      <c r="H1143" s="80"/>
      <c r="I1143" s="80"/>
      <c r="J1143" s="77"/>
      <c r="K1143" s="77"/>
      <c r="L1143" s="77"/>
      <c r="M1143" s="77"/>
      <c r="N1143" s="77"/>
      <c r="O1143" s="77"/>
      <c r="P1143" s="77"/>
      <c r="Q1143" s="77"/>
      <c r="R1143" s="77"/>
      <c r="S1143" s="77"/>
      <c r="T1143" s="77"/>
      <c r="U1143" s="77"/>
      <c r="V1143" s="77"/>
      <c r="W1143" s="77"/>
      <c r="X1143" s="77"/>
      <c r="Y1143" s="81"/>
      <c r="Z1143" s="77"/>
      <c r="AA1143" s="77"/>
      <c r="AB1143" s="77"/>
      <c r="AC1143" s="77"/>
      <c r="AD1143" s="77"/>
      <c r="AE1143" s="77"/>
      <c r="AF1143" s="77"/>
      <c r="AG1143" s="77"/>
      <c r="AH1143" s="77"/>
      <c r="AI1143" s="77"/>
      <c r="AJ1143" s="77"/>
      <c r="AK1143" s="77"/>
      <c r="AL1143" s="77"/>
      <c r="AM1143" s="77"/>
      <c r="AN1143" s="77"/>
      <c r="AO1143" s="87"/>
      <c r="AP1143" s="81"/>
    </row>
    <row r="1144" spans="1:42" s="6" customFormat="1" x14ac:dyDescent="0.45">
      <c r="A1144" s="65"/>
      <c r="B1144" s="83"/>
      <c r="C1144" s="83"/>
      <c r="D1144" s="84"/>
      <c r="E1144" s="85"/>
      <c r="F1144" s="85"/>
      <c r="G1144" s="86"/>
      <c r="H1144" s="80"/>
      <c r="I1144" s="80"/>
      <c r="J1144" s="77"/>
      <c r="K1144" s="77"/>
      <c r="L1144" s="77"/>
      <c r="M1144" s="77"/>
      <c r="N1144" s="77"/>
      <c r="O1144" s="77"/>
      <c r="P1144" s="77"/>
      <c r="Q1144" s="77"/>
      <c r="R1144" s="77"/>
      <c r="S1144" s="77"/>
      <c r="T1144" s="77"/>
      <c r="U1144" s="77"/>
      <c r="V1144" s="77"/>
      <c r="W1144" s="77"/>
      <c r="X1144" s="77"/>
      <c r="Y1144" s="81"/>
      <c r="Z1144" s="77"/>
      <c r="AA1144" s="77"/>
      <c r="AB1144" s="77"/>
      <c r="AC1144" s="77"/>
      <c r="AD1144" s="77"/>
      <c r="AE1144" s="77"/>
      <c r="AF1144" s="77"/>
      <c r="AG1144" s="77"/>
      <c r="AH1144" s="77"/>
      <c r="AI1144" s="77"/>
      <c r="AJ1144" s="77"/>
      <c r="AK1144" s="77"/>
      <c r="AL1144" s="77"/>
      <c r="AM1144" s="77"/>
      <c r="AN1144" s="77"/>
      <c r="AO1144" s="87"/>
      <c r="AP1144" s="81"/>
    </row>
    <row r="1145" spans="1:42" s="6" customFormat="1" x14ac:dyDescent="0.45">
      <c r="A1145" s="65"/>
      <c r="B1145" s="83"/>
      <c r="C1145" s="83"/>
      <c r="D1145" s="84"/>
      <c r="E1145" s="85"/>
      <c r="F1145" s="85"/>
      <c r="G1145" s="86"/>
      <c r="H1145" s="80"/>
      <c r="I1145" s="80"/>
      <c r="J1145" s="77"/>
      <c r="K1145" s="77"/>
      <c r="L1145" s="77"/>
      <c r="M1145" s="77"/>
      <c r="N1145" s="77"/>
      <c r="O1145" s="77"/>
      <c r="P1145" s="77"/>
      <c r="Q1145" s="77"/>
      <c r="R1145" s="77"/>
      <c r="S1145" s="77"/>
      <c r="T1145" s="77"/>
      <c r="U1145" s="77"/>
      <c r="V1145" s="77"/>
      <c r="W1145" s="77"/>
      <c r="X1145" s="77"/>
      <c r="Y1145" s="81"/>
      <c r="Z1145" s="77"/>
      <c r="AA1145" s="77"/>
      <c r="AB1145" s="77"/>
      <c r="AC1145" s="77"/>
      <c r="AD1145" s="77"/>
      <c r="AE1145" s="77"/>
      <c r="AF1145" s="77"/>
      <c r="AG1145" s="77"/>
      <c r="AH1145" s="77"/>
      <c r="AI1145" s="77"/>
      <c r="AJ1145" s="77"/>
      <c r="AK1145" s="77"/>
      <c r="AL1145" s="77"/>
      <c r="AM1145" s="77"/>
      <c r="AN1145" s="77"/>
      <c r="AO1145" s="87"/>
      <c r="AP1145" s="81"/>
    </row>
    <row r="1146" spans="1:42" s="6" customFormat="1" x14ac:dyDescent="0.45">
      <c r="A1146" s="65"/>
      <c r="B1146" s="83"/>
      <c r="C1146" s="83"/>
      <c r="D1146" s="84"/>
      <c r="E1146" s="85"/>
      <c r="F1146" s="85"/>
      <c r="G1146" s="86"/>
      <c r="H1146" s="80"/>
      <c r="I1146" s="80"/>
      <c r="J1146" s="77"/>
      <c r="K1146" s="77"/>
      <c r="L1146" s="77"/>
      <c r="M1146" s="77"/>
      <c r="N1146" s="77"/>
      <c r="O1146" s="77"/>
      <c r="P1146" s="77"/>
      <c r="Q1146" s="77"/>
      <c r="R1146" s="77"/>
      <c r="S1146" s="77"/>
      <c r="T1146" s="77"/>
      <c r="U1146" s="77"/>
      <c r="V1146" s="77"/>
      <c r="W1146" s="77"/>
      <c r="X1146" s="77"/>
      <c r="Y1146" s="81"/>
      <c r="Z1146" s="77"/>
      <c r="AA1146" s="77"/>
      <c r="AB1146" s="77"/>
      <c r="AC1146" s="77"/>
      <c r="AD1146" s="77"/>
      <c r="AE1146" s="77"/>
      <c r="AF1146" s="77"/>
      <c r="AG1146" s="77"/>
      <c r="AH1146" s="77"/>
      <c r="AI1146" s="77"/>
      <c r="AJ1146" s="77"/>
      <c r="AK1146" s="77"/>
      <c r="AL1146" s="77"/>
      <c r="AM1146" s="77"/>
      <c r="AN1146" s="77"/>
      <c r="AO1146" s="87"/>
      <c r="AP1146" s="81"/>
    </row>
    <row r="1147" spans="1:42" s="6" customFormat="1" x14ac:dyDescent="0.45">
      <c r="A1147" s="65"/>
      <c r="B1147" s="83"/>
      <c r="C1147" s="83"/>
      <c r="D1147" s="84"/>
      <c r="E1147" s="85"/>
      <c r="F1147" s="85"/>
      <c r="G1147" s="86"/>
      <c r="H1147" s="80"/>
      <c r="I1147" s="80"/>
      <c r="J1147" s="77"/>
      <c r="K1147" s="77"/>
      <c r="L1147" s="77"/>
      <c r="M1147" s="77"/>
      <c r="N1147" s="77"/>
      <c r="O1147" s="77"/>
      <c r="P1147" s="77"/>
      <c r="Q1147" s="77"/>
      <c r="R1147" s="77"/>
      <c r="S1147" s="77"/>
      <c r="T1147" s="77"/>
      <c r="U1147" s="77"/>
      <c r="V1147" s="77"/>
      <c r="W1147" s="77"/>
      <c r="X1147" s="77"/>
      <c r="Y1147" s="81"/>
      <c r="Z1147" s="77"/>
      <c r="AA1147" s="77"/>
      <c r="AB1147" s="77"/>
      <c r="AC1147" s="77"/>
      <c r="AD1147" s="77"/>
      <c r="AE1147" s="77"/>
      <c r="AF1147" s="77"/>
      <c r="AG1147" s="77"/>
      <c r="AH1147" s="77"/>
      <c r="AI1147" s="77"/>
      <c r="AJ1147" s="77"/>
      <c r="AK1147" s="77"/>
      <c r="AL1147" s="77"/>
      <c r="AM1147" s="77"/>
      <c r="AN1147" s="77"/>
      <c r="AO1147" s="87"/>
      <c r="AP1147" s="81"/>
    </row>
    <row r="1148" spans="1:42" s="6" customFormat="1" x14ac:dyDescent="0.45">
      <c r="A1148" s="65"/>
      <c r="B1148" s="83"/>
      <c r="C1148" s="83"/>
      <c r="D1148" s="84"/>
      <c r="E1148" s="85"/>
      <c r="F1148" s="85"/>
      <c r="G1148" s="86"/>
      <c r="H1148" s="80"/>
      <c r="I1148" s="80"/>
      <c r="J1148" s="77"/>
      <c r="K1148" s="77"/>
      <c r="L1148" s="77"/>
      <c r="M1148" s="77"/>
      <c r="N1148" s="77"/>
      <c r="O1148" s="77"/>
      <c r="P1148" s="77"/>
      <c r="Q1148" s="77"/>
      <c r="R1148" s="77"/>
      <c r="S1148" s="77"/>
      <c r="T1148" s="77"/>
      <c r="U1148" s="77"/>
      <c r="V1148" s="77"/>
      <c r="W1148" s="77"/>
      <c r="X1148" s="77"/>
      <c r="Y1148" s="81"/>
      <c r="Z1148" s="77"/>
      <c r="AA1148" s="77"/>
      <c r="AB1148" s="77"/>
      <c r="AC1148" s="77"/>
      <c r="AD1148" s="77"/>
      <c r="AE1148" s="77"/>
      <c r="AF1148" s="77"/>
      <c r="AG1148" s="77"/>
      <c r="AH1148" s="77"/>
      <c r="AI1148" s="77"/>
      <c r="AJ1148" s="77"/>
      <c r="AK1148" s="77"/>
      <c r="AL1148" s="77"/>
      <c r="AM1148" s="77"/>
      <c r="AN1148" s="77"/>
      <c r="AO1148" s="87"/>
      <c r="AP1148" s="81"/>
    </row>
    <row r="1149" spans="1:42" s="6" customFormat="1" x14ac:dyDescent="0.45">
      <c r="A1149" s="65"/>
      <c r="B1149" s="83"/>
      <c r="C1149" s="83"/>
      <c r="D1149" s="84"/>
      <c r="E1149" s="85"/>
      <c r="F1149" s="85"/>
      <c r="G1149" s="86"/>
      <c r="H1149" s="80"/>
      <c r="I1149" s="80"/>
      <c r="J1149" s="77"/>
      <c r="K1149" s="77"/>
      <c r="L1149" s="77"/>
      <c r="M1149" s="77"/>
      <c r="N1149" s="77"/>
      <c r="O1149" s="77"/>
      <c r="P1149" s="77"/>
      <c r="Q1149" s="77"/>
      <c r="R1149" s="77"/>
      <c r="S1149" s="77"/>
      <c r="T1149" s="77"/>
      <c r="U1149" s="77"/>
      <c r="V1149" s="77"/>
      <c r="W1149" s="77"/>
      <c r="X1149" s="77"/>
      <c r="Y1149" s="81"/>
      <c r="Z1149" s="77"/>
      <c r="AA1149" s="77"/>
      <c r="AB1149" s="77"/>
      <c r="AC1149" s="77"/>
      <c r="AD1149" s="77"/>
      <c r="AE1149" s="77"/>
      <c r="AF1149" s="77"/>
      <c r="AG1149" s="77"/>
      <c r="AH1149" s="77"/>
      <c r="AI1149" s="77"/>
      <c r="AJ1149" s="77"/>
      <c r="AK1149" s="77"/>
      <c r="AL1149" s="77"/>
      <c r="AM1149" s="77"/>
      <c r="AN1149" s="77"/>
      <c r="AO1149" s="87"/>
      <c r="AP1149" s="81"/>
    </row>
    <row r="1150" spans="1:42" s="6" customFormat="1" x14ac:dyDescent="0.45">
      <c r="A1150" s="65"/>
      <c r="B1150" s="83"/>
      <c r="C1150" s="83"/>
      <c r="D1150" s="84"/>
      <c r="E1150" s="85"/>
      <c r="F1150" s="85"/>
      <c r="G1150" s="86"/>
      <c r="H1150" s="80"/>
      <c r="I1150" s="80"/>
      <c r="J1150" s="77"/>
      <c r="K1150" s="77"/>
      <c r="L1150" s="77"/>
      <c r="M1150" s="77"/>
      <c r="N1150" s="77"/>
      <c r="O1150" s="77"/>
      <c r="P1150" s="77"/>
      <c r="Q1150" s="77"/>
      <c r="R1150" s="77"/>
      <c r="S1150" s="77"/>
      <c r="T1150" s="77"/>
      <c r="U1150" s="77"/>
      <c r="V1150" s="77"/>
      <c r="W1150" s="77"/>
      <c r="X1150" s="77"/>
      <c r="Y1150" s="81"/>
      <c r="Z1150" s="77"/>
      <c r="AA1150" s="77"/>
      <c r="AB1150" s="77"/>
      <c r="AC1150" s="77"/>
      <c r="AD1150" s="77"/>
      <c r="AE1150" s="77"/>
      <c r="AF1150" s="77"/>
      <c r="AG1150" s="77"/>
      <c r="AH1150" s="77"/>
      <c r="AI1150" s="77"/>
      <c r="AJ1150" s="77"/>
      <c r="AK1150" s="77"/>
      <c r="AL1150" s="77"/>
      <c r="AM1150" s="77"/>
      <c r="AN1150" s="77"/>
      <c r="AO1150" s="87"/>
      <c r="AP1150" s="81"/>
    </row>
    <row r="1151" spans="1:42" s="6" customFormat="1" x14ac:dyDescent="0.45">
      <c r="A1151" s="65"/>
      <c r="B1151" s="83"/>
      <c r="C1151" s="83"/>
      <c r="D1151" s="84"/>
      <c r="E1151" s="85"/>
      <c r="F1151" s="85"/>
      <c r="G1151" s="86"/>
      <c r="H1151" s="80"/>
      <c r="I1151" s="80"/>
      <c r="J1151" s="77"/>
      <c r="K1151" s="77"/>
      <c r="L1151" s="77"/>
      <c r="M1151" s="77"/>
      <c r="N1151" s="77"/>
      <c r="O1151" s="77"/>
      <c r="P1151" s="77"/>
      <c r="Q1151" s="77"/>
      <c r="R1151" s="77"/>
      <c r="S1151" s="77"/>
      <c r="T1151" s="77"/>
      <c r="U1151" s="77"/>
      <c r="V1151" s="77"/>
      <c r="W1151" s="77"/>
      <c r="X1151" s="77"/>
      <c r="Y1151" s="81"/>
      <c r="Z1151" s="77"/>
      <c r="AA1151" s="77"/>
      <c r="AB1151" s="77"/>
      <c r="AC1151" s="77"/>
      <c r="AD1151" s="77"/>
      <c r="AE1151" s="77"/>
      <c r="AF1151" s="77"/>
      <c r="AG1151" s="77"/>
      <c r="AH1151" s="77"/>
      <c r="AI1151" s="77"/>
      <c r="AJ1151" s="77"/>
      <c r="AK1151" s="77"/>
      <c r="AL1151" s="77"/>
      <c r="AM1151" s="77"/>
      <c r="AN1151" s="77"/>
      <c r="AO1151" s="87"/>
      <c r="AP1151" s="81"/>
    </row>
  </sheetData>
  <autoFilter ref="A1:AP757">
    <sortState ref="A743:AO748">
      <sortCondition descending="1" ref="A1:A755"/>
    </sortState>
  </autoFilter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Nivia Del Orbe</cp:lastModifiedBy>
  <cp:lastPrinted>2024-04-18T16:12:52Z</cp:lastPrinted>
  <dcterms:created xsi:type="dcterms:W3CDTF">2020-07-16T12:59:27Z</dcterms:created>
  <dcterms:modified xsi:type="dcterms:W3CDTF">2024-04-18T16:24:07Z</dcterms:modified>
</cp:coreProperties>
</file>