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NOVIEMBRE 2022\"/>
    </mc:Choice>
  </mc:AlternateContent>
  <bookViews>
    <workbookView xWindow="0" yWindow="0" windowWidth="15525" windowHeight="11295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U85" i="1" l="1"/>
  <c r="U12" i="1"/>
  <c r="U18" i="1"/>
  <c r="U54" i="1"/>
  <c r="T54" i="1"/>
  <c r="T28" i="1"/>
  <c r="T18" i="1"/>
  <c r="T12" i="1"/>
  <c r="T11" i="1" s="1"/>
  <c r="T85" i="1" s="1"/>
  <c r="S85" i="1" l="1"/>
  <c r="S11" i="1" l="1"/>
  <c r="S28" i="1"/>
  <c r="S18" i="1"/>
  <c r="S12" i="1"/>
  <c r="U28" i="1" l="1"/>
  <c r="R85" i="1" l="1"/>
  <c r="R54" i="1"/>
  <c r="P85" i="1"/>
  <c r="R11" i="1"/>
  <c r="R28" i="1" l="1"/>
  <c r="R18" i="1"/>
  <c r="R12" i="1"/>
  <c r="U15" i="1"/>
  <c r="U21" i="1"/>
  <c r="U23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6" i="1"/>
  <c r="U58" i="1"/>
  <c r="Q18" i="1" l="1"/>
  <c r="Q28" i="1"/>
  <c r="Q54" i="1"/>
  <c r="Q12" i="1" l="1"/>
  <c r="Q11" i="1" s="1"/>
  <c r="Q85" i="1" s="1"/>
  <c r="P28" i="1" l="1"/>
  <c r="P18" i="1"/>
  <c r="P12" i="1"/>
  <c r="P11" i="1" l="1"/>
  <c r="O28" i="1"/>
  <c r="N54" i="1" l="1"/>
  <c r="N28" i="1"/>
  <c r="N18" i="1"/>
  <c r="N12" i="1"/>
  <c r="N11" i="1" l="1"/>
  <c r="N85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F28" i="1"/>
  <c r="F12" i="1"/>
  <c r="F11" i="1" s="1"/>
  <c r="E12" i="1" l="1"/>
  <c r="E54" i="1" l="1"/>
  <c r="E28" i="1"/>
  <c r="E18" i="1"/>
  <c r="D28" i="1"/>
  <c r="D18" i="1"/>
  <c r="D11" i="1" l="1"/>
  <c r="E11" i="1"/>
  <c r="D85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<sst xmlns="http://schemas.openxmlformats.org/spreadsheetml/2006/main" count="111" uniqueCount="106">
  <si>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</si>
  <si>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</si>
  <si>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</si>
  <si>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</si>
  <si>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</si>
  <si>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</si>
  <si>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</si>
  <si>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</si>
  <si>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</si>
  <si>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</si>
  <si>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</si>
  <si>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</si>
  <si>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</si>
  <si>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</si>
  <si>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</si>
  <si>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</si>
  <si>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</si>
  <si>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</si>
  <si>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</si>
  <si>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</si>
  <si>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</si>
  <si>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</si>
  <si>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</si>
  <si>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</si>
  <si>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</si>
  <si>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</si>
  <si>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</si>
  <si>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</si>
  <si>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</si>
  <si>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</si>
  <si>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</si>
  <si>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</si>
  <si>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</si>
  <si>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</si>
  <si>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</si>
  <si>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</si>
  <si>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</si>
  <si>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</si>
  <si>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</si>
  <si>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</si>
  <si>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</si>
  <si>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</si>
  <si>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</si>
  <si>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</si>
  <si>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</si>
  <si>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</si>
  <si>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</si>
  <si>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</si>
  <si>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</si>
  <si>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</si>
  <si>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</si>
  <si>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</si>
  <si>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</si>
  <si>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</si>
  <si>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</si>
  <si>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</si>
  <si>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</si>
  <si>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</si>
  <si>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</si>
  <si>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</si>
  <si>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</si>
  <si>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</si>
  <si>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</si>
  <si>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</si>
  <si>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</si>
  <si>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</si>
  <si>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</si>
  <si>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</si>
  <si>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</si>
  <si>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</si>
  <si>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</si>
  <si>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</si>
  <si>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</si>
  <si>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</si>
  <si>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</si>
  <si>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</si>
  <si>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</si>
  <si>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</si>
  <si>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</si>
  <si>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</si>
  <si>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</si>
  <si>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</si>
  <si>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</si>
  <si>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</si>
  <si>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</si>
  <si>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</si>
  <si>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</si>
  <si>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</si>
  <si>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</si>
  <si>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</si>
  <si>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</si>
  <si>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</si>
  <si>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</si>
  <si>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</si>
  <si>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</si>
  <si>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</si>
  <si>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</si>
  <si>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</si>
  <si>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</si>
  <si>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</si>
  <si>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</si>
  <si>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</si>
  <si>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</si>
  <si>
    <t>Agosto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</si>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</sst>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0" fontId="11" fillId="0" borderId="0" xfId="0" applyFont="1" applyFill="1"/>
    <xf numFmtId="0" fontId="0" fillId="0" borderId="13" xfId="0" applyBorder="1"/>
    <xf numFmtId="0" fontId="7" fillId="0" borderId="0" xfId="0" applyFont="1" applyBorder="1" applyAlignment="1">
      <alignment horizontal="center" vertical="top" wrapText="1" readingOrder="1"/>
    </xf>
    <xf numFmtId="0" fontId="14" fillId="3" borderId="14" xfId="0" applyFont="1" applyFill="1" applyBorder="1" applyAlignment="1">
      <alignment horizontal="center" vertical="center"/>
    </xf>
    <xf numFmtId="43" fontId="10" fillId="0" borderId="0" xfId="0" applyNumberFormat="1" applyFont="1" applyFill="1"/>
    <xf numFmtId="43" fontId="10" fillId="0" borderId="0" xfId="1" applyFont="1" applyBorder="1"/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14" fillId="3" borderId="14" xfId="0" applyFont="1" applyFill="1" applyBorder="1" applyAlignment="1">
      <alignment horizontal="center" readingOrder="1"/>
    </xf>
    <xf numFmtId="43" fontId="10" fillId="0" borderId="0" xfId="1" applyFont="1" applyBorder="1" applyAlignment="1">
      <alignment readingOrder="1"/>
    </xf>
    <xf numFmtId="43" fontId="11" fillId="0" borderId="0" xfId="1" applyFont="1" applyAlignment="1">
      <alignment readingOrder="1"/>
    </xf>
    <xf numFmtId="43" fontId="11" fillId="0" borderId="0" xfId="1" applyFont="1" applyFill="1" applyAlignment="1">
      <alignment readingOrder="1"/>
    </xf>
    <xf numFmtId="0" fontId="0" fillId="0" borderId="0" xfId="0" applyFill="1" applyAlignment="1">
      <alignment readingOrder="1"/>
    </xf>
    <xf numFmtId="43" fontId="10" fillId="0" borderId="0" xfId="1" applyFont="1" applyFill="1" applyAlignment="1">
      <alignment readingOrder="1"/>
    </xf>
    <xf numFmtId="43" fontId="0" fillId="0" borderId="0" xfId="1" applyFont="1" applyFill="1" applyAlignment="1">
      <alignment readingOrder="1"/>
    </xf>
    <xf numFmtId="43" fontId="10" fillId="0" borderId="0" xfId="0" applyNumberFormat="1" applyFont="1" applyFill="1" applyAlignment="1">
      <alignment readingOrder="1"/>
    </xf>
    <xf numFmtId="43" fontId="3" fillId="0" borderId="0" xfId="1" applyFont="1" applyAlignment="1">
      <alignment readingOrder="1"/>
    </xf>
    <xf numFmtId="164" fontId="3" fillId="0" borderId="0" xfId="0" applyNumberFormat="1" applyFont="1" applyBorder="1" applyAlignment="1">
      <alignment readingOrder="1"/>
    </xf>
    <xf numFmtId="43" fontId="3" fillId="4" borderId="2" xfId="1" applyFont="1" applyFill="1" applyBorder="1" applyAlignment="1">
      <alignment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13</xdr:col>
      <xdr:colOff>657225</xdr:colOff>
      <xdr:row>0</xdr:row>
      <xdr:rowOff>333375</xdr:rowOff>
    </xdr:from>
    <xdr:to>
      <xdr:col>14</xdr:col>
      <xdr:colOff>904875</xdr:colOff>
      <xdr:row>4</xdr:row>
      <xdr:rowOff>161925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333375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topLeftCell="F1" zoomScaleNormal="100" workbookViewId="0">
      <selection activeCell="V16" sqref="V16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6.7109375" style="1" customWidth="1"/>
    <col min="4" max="4" width="13.28515625" customWidth="1"/>
    <col min="5" max="5" width="13.5703125" customWidth="1"/>
    <col min="6" max="6" width="12.570312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3.140625" customWidth="1"/>
    <col min="14" max="14" width="14.28515625" customWidth="1"/>
    <col min="15" max="15" width="15.42578125" customWidth="1"/>
    <col min="16" max="16" width="14.140625" style="1" customWidth="1"/>
    <col min="17" max="17" width="13.85546875" style="1" customWidth="1"/>
    <col min="18" max="20" width="14.5703125" style="1" customWidth="1"/>
    <col min="21" max="21" width="16.28515625" customWidth="1"/>
    <col min="22" max="22" width="19.28515625" customWidth="1"/>
    <col min="23" max="23" width="18.85546875" customWidth="1"/>
  </cols>
  <sheetData>
    <row r="1" spans="1:22" ht="28.5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2" ht="2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2" ht="15.75" x14ac:dyDescent="0.25">
      <c r="A3" s="102" t="s">
        <v>99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2" ht="15.75" x14ac:dyDescent="0.25">
      <c r="A4" s="104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2" ht="15.75" x14ac:dyDescent="0.25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2" s="1" customFormat="1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6"/>
      <c r="Q6" s="80"/>
      <c r="R6" s="81"/>
      <c r="S6" s="82"/>
      <c r="T6" s="95"/>
      <c r="U6" s="69"/>
      <c r="V6" s="23"/>
    </row>
    <row r="7" spans="1:22" s="1" customFormat="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6"/>
      <c r="Q7" s="80"/>
      <c r="R7" s="81"/>
      <c r="S7" s="82"/>
      <c r="T7" s="95"/>
      <c r="U7" s="69"/>
      <c r="V7" s="23"/>
    </row>
    <row r="8" spans="1:22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5"/>
      <c r="N8" s="25"/>
      <c r="O8" s="25"/>
      <c r="P8" s="76"/>
      <c r="Q8" s="65"/>
      <c r="R8" s="65"/>
      <c r="S8" s="82"/>
      <c r="T8" s="95"/>
      <c r="U8" s="25"/>
      <c r="V8" s="70"/>
    </row>
    <row r="9" spans="1:22" x14ac:dyDescent="0.25">
      <c r="D9" s="62" t="s">
        <v>100</v>
      </c>
      <c r="E9" s="63"/>
      <c r="F9" s="48"/>
      <c r="G9" s="1"/>
      <c r="H9" s="1"/>
      <c r="I9" s="1"/>
      <c r="J9" s="1"/>
      <c r="K9" s="1"/>
      <c r="L9" s="1"/>
      <c r="M9" s="1"/>
      <c r="N9" s="75"/>
      <c r="O9" s="75"/>
      <c r="P9" s="48"/>
      <c r="Q9" s="27"/>
      <c r="R9" s="27"/>
      <c r="S9" s="48"/>
      <c r="T9" s="48"/>
      <c r="U9" s="49"/>
    </row>
    <row r="10" spans="1:22" x14ac:dyDescent="0.25">
      <c r="A10" s="2" t="s">
        <v>4</v>
      </c>
      <c r="B10" s="58" t="s">
        <v>90</v>
      </c>
      <c r="C10" s="58" t="s">
        <v>91</v>
      </c>
      <c r="D10" s="59" t="s">
        <v>5</v>
      </c>
      <c r="E10" s="59" t="s">
        <v>6</v>
      </c>
      <c r="F10" s="59" t="s">
        <v>7</v>
      </c>
      <c r="G10" s="60" t="s">
        <v>8</v>
      </c>
      <c r="H10" s="61" t="s">
        <v>9</v>
      </c>
      <c r="I10" s="60" t="s">
        <v>10</v>
      </c>
      <c r="J10" s="61" t="s">
        <v>11</v>
      </c>
      <c r="K10" s="60" t="s">
        <v>12</v>
      </c>
      <c r="L10" s="60" t="s">
        <v>13</v>
      </c>
      <c r="M10" s="60" t="s">
        <v>8</v>
      </c>
      <c r="N10" s="61" t="s">
        <v>9</v>
      </c>
      <c r="O10" s="61" t="s">
        <v>10</v>
      </c>
      <c r="P10" s="77" t="s">
        <v>11</v>
      </c>
      <c r="Q10" s="77" t="s">
        <v>103</v>
      </c>
      <c r="R10" s="77" t="s">
        <v>13</v>
      </c>
      <c r="S10" s="77" t="s">
        <v>104</v>
      </c>
      <c r="T10" s="84" t="s">
        <v>105</v>
      </c>
      <c r="U10" s="60" t="s">
        <v>14</v>
      </c>
    </row>
    <row r="11" spans="1:22" x14ac:dyDescent="0.25">
      <c r="A11" s="11" t="s">
        <v>15</v>
      </c>
      <c r="B11" s="12">
        <v>674698941</v>
      </c>
      <c r="C11" s="56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12">
        <f t="shared" si="0"/>
        <v>44974672.939999998</v>
      </c>
      <c r="N11" s="12">
        <f t="shared" si="0"/>
        <v>47962516.910000004</v>
      </c>
      <c r="O11" s="12">
        <f t="shared" si="0"/>
        <v>51545718.670000009</v>
      </c>
      <c r="P11" s="79">
        <f>SUM(P12,P18,P28)</f>
        <v>49035774.910000004</v>
      </c>
      <c r="Q11" s="79">
        <f>SUM(Q12,Q18,Q28)</f>
        <v>45963237.870000005</v>
      </c>
      <c r="R11" s="79">
        <f>SUM(R12,R18,R28)</f>
        <v>48789343.600000001</v>
      </c>
      <c r="S11" s="79">
        <f>SUM(S12,S18,S28)</f>
        <v>48749768.030000001</v>
      </c>
      <c r="T11" s="85">
        <f>SUM(T12,T18,T28)</f>
        <v>51544716.459999993</v>
      </c>
      <c r="U11" s="79">
        <v>522748564.87</v>
      </c>
      <c r="V11" s="70"/>
    </row>
    <row r="12" spans="1:22" x14ac:dyDescent="0.25">
      <c r="A12" s="13" t="s">
        <v>16</v>
      </c>
      <c r="B12" s="50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 t="shared" ref="M12:R12" si="1">SUM(M13:M17)</f>
        <v>39981058.280000001</v>
      </c>
      <c r="N12" s="5">
        <f t="shared" si="1"/>
        <v>41616660.790000007</v>
      </c>
      <c r="O12" s="5">
        <f t="shared" si="1"/>
        <v>42549551.140000008</v>
      </c>
      <c r="P12" s="5">
        <f t="shared" si="1"/>
        <v>46786673.770000003</v>
      </c>
      <c r="Q12" s="5">
        <f t="shared" si="1"/>
        <v>40700204.270000003</v>
      </c>
      <c r="R12" s="5">
        <f t="shared" si="1"/>
        <v>42910337.170000002</v>
      </c>
      <c r="S12" s="5">
        <f>SUM(S13:S17)</f>
        <v>43409160.420000002</v>
      </c>
      <c r="T12" s="86">
        <f>SUM(T13:T17)</f>
        <v>43136295.829999998</v>
      </c>
      <c r="U12" s="46">
        <f>SUM(U13:U17)</f>
        <v>463730082.92000008</v>
      </c>
      <c r="V12" s="70"/>
    </row>
    <row r="13" spans="1:22" ht="17.25" customHeight="1" x14ac:dyDescent="0.25">
      <c r="A13" s="14" t="s">
        <v>17</v>
      </c>
      <c r="B13" s="50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6">
        <v>33923163.530000001</v>
      </c>
      <c r="N13" s="47">
        <v>33792322.450000003</v>
      </c>
      <c r="O13" s="47">
        <v>35339311.039999999</v>
      </c>
      <c r="P13" s="47">
        <v>34963358.68</v>
      </c>
      <c r="Q13" s="47">
        <v>34043714.590000004</v>
      </c>
      <c r="R13" s="47">
        <v>36137197.710000001</v>
      </c>
      <c r="S13" s="47">
        <v>36169267.469999999</v>
      </c>
      <c r="T13" s="87">
        <v>36376747.25</v>
      </c>
      <c r="U13" s="46">
        <v>385946167.16000003</v>
      </c>
      <c r="V13" s="70"/>
    </row>
    <row r="14" spans="1:22" ht="18.75" customHeight="1" x14ac:dyDescent="0.25">
      <c r="A14" s="14" t="s">
        <v>18</v>
      </c>
      <c r="B14" s="50">
        <v>264099581</v>
      </c>
      <c r="C14" s="57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6">
        <v>849399.96</v>
      </c>
      <c r="N14" s="47">
        <v>1687833.32</v>
      </c>
      <c r="O14" s="47">
        <v>1401583.34</v>
      </c>
      <c r="P14" s="47">
        <v>1429500</v>
      </c>
      <c r="Q14" s="47">
        <v>1429500</v>
      </c>
      <c r="R14" s="47">
        <v>1439500</v>
      </c>
      <c r="S14" s="47">
        <v>1389500</v>
      </c>
      <c r="T14" s="87">
        <v>1389500</v>
      </c>
      <c r="U14" s="46">
        <v>12586483.289999999</v>
      </c>
      <c r="V14" s="70"/>
    </row>
    <row r="15" spans="1:22" x14ac:dyDescent="0.25">
      <c r="A15" s="14" t="s">
        <v>19</v>
      </c>
      <c r="B15" s="50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67"/>
      <c r="N15" s="71"/>
      <c r="O15" s="71"/>
      <c r="P15" s="71"/>
      <c r="Q15" s="71"/>
      <c r="R15" s="71"/>
      <c r="S15" s="71"/>
      <c r="T15" s="88"/>
      <c r="U15" s="5">
        <f t="shared" ref="U15:U23" si="2">D15+E15+F15+G15+H15+I15+J15+K15+L15+M15+N15+O15</f>
        <v>0</v>
      </c>
      <c r="V15" s="70"/>
    </row>
    <row r="16" spans="1:22" x14ac:dyDescent="0.25">
      <c r="A16" s="14" t="s">
        <v>20</v>
      </c>
      <c r="B16" s="50">
        <v>56908787</v>
      </c>
      <c r="C16" s="5">
        <v>1500000</v>
      </c>
      <c r="D16" s="5">
        <v>246734.37</v>
      </c>
      <c r="E16" s="6"/>
      <c r="F16" s="6"/>
      <c r="G16" s="6"/>
      <c r="H16" s="6"/>
      <c r="I16" s="6"/>
      <c r="J16" s="6"/>
      <c r="K16" s="5"/>
      <c r="L16" s="5"/>
      <c r="M16" s="67"/>
      <c r="N16" s="47">
        <v>947965.25</v>
      </c>
      <c r="O16" s="47">
        <v>528498.81000000006</v>
      </c>
      <c r="P16" s="47">
        <v>5139798.2</v>
      </c>
      <c r="Q16" s="47"/>
      <c r="R16" s="47"/>
      <c r="S16" s="47">
        <v>507559.09</v>
      </c>
      <c r="T16" s="87"/>
      <c r="U16" s="5">
        <v>7370555.7199999997</v>
      </c>
      <c r="V16" s="70"/>
    </row>
    <row r="17" spans="1:22" x14ac:dyDescent="0.25">
      <c r="A17" s="14" t="s">
        <v>21</v>
      </c>
      <c r="B17" s="50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6">
        <v>5208494.79</v>
      </c>
      <c r="N17" s="47">
        <v>5188539.7699999996</v>
      </c>
      <c r="O17" s="47">
        <v>5280157.95</v>
      </c>
      <c r="P17" s="47">
        <v>5254016.8899999997</v>
      </c>
      <c r="Q17" s="47">
        <v>5226989.68</v>
      </c>
      <c r="R17" s="47">
        <v>5333639.46</v>
      </c>
      <c r="S17" s="47">
        <v>5342833.8600000003</v>
      </c>
      <c r="T17" s="87">
        <v>5370048.5800000001</v>
      </c>
      <c r="U17" s="5">
        <v>57826876.75</v>
      </c>
      <c r="V17" s="70"/>
    </row>
    <row r="18" spans="1:22" x14ac:dyDescent="0.25">
      <c r="A18" s="13" t="s">
        <v>22</v>
      </c>
      <c r="B18" s="51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68">
        <f>SUM(M19:M27)</f>
        <v>491935.05000000005</v>
      </c>
      <c r="N18" s="72">
        <f>SUM(N19:N25)</f>
        <v>1024389.1799999999</v>
      </c>
      <c r="O18" s="72">
        <f>SUM(O19:O25)</f>
        <v>902126.1</v>
      </c>
      <c r="P18" s="72">
        <f>SUM(P19:P27)</f>
        <v>533776.74000000011</v>
      </c>
      <c r="Q18" s="72">
        <f>SUM(Q20:Q27)</f>
        <v>862102.7</v>
      </c>
      <c r="R18" s="72">
        <f>SUM(R19:R26)</f>
        <v>458481.38</v>
      </c>
      <c r="S18" s="72">
        <f>SUM(S19:S27)</f>
        <v>395153.05</v>
      </c>
      <c r="T18" s="89">
        <f>SUM(T19:T27)</f>
        <v>1164416.3999999999</v>
      </c>
      <c r="U18" s="7">
        <f>SUM(U19:U27)</f>
        <v>6829622.6799999997</v>
      </c>
      <c r="V18" s="70"/>
    </row>
    <row r="19" spans="1:22" x14ac:dyDescent="0.25">
      <c r="A19" s="14" t="s">
        <v>23</v>
      </c>
      <c r="B19" s="50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6">
        <v>295685.95</v>
      </c>
      <c r="N19" s="47">
        <v>484941.18</v>
      </c>
      <c r="O19" s="47">
        <v>304126.09999999998</v>
      </c>
      <c r="P19" s="47">
        <v>492793.09</v>
      </c>
      <c r="Q19" s="47"/>
      <c r="R19" s="47">
        <v>398657.88</v>
      </c>
      <c r="S19" s="47">
        <v>204575.11</v>
      </c>
      <c r="T19" s="87">
        <v>423645.96</v>
      </c>
      <c r="U19" s="5">
        <v>3389540.9</v>
      </c>
      <c r="V19" s="70"/>
    </row>
    <row r="20" spans="1:22" x14ac:dyDescent="0.25">
      <c r="A20" s="14" t="s">
        <v>24</v>
      </c>
      <c r="B20" s="50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67">
        <v>0</v>
      </c>
      <c r="N20" s="47">
        <v>409648</v>
      </c>
      <c r="O20" s="47">
        <v>598000</v>
      </c>
      <c r="P20" s="47"/>
      <c r="Q20" s="47">
        <v>301065.2</v>
      </c>
      <c r="R20" s="47"/>
      <c r="S20" s="47"/>
      <c r="T20" s="87"/>
      <c r="U20" s="5">
        <v>1308713.2</v>
      </c>
      <c r="V20" s="70"/>
    </row>
    <row r="21" spans="1:22" x14ac:dyDescent="0.25">
      <c r="A21" s="14" t="s">
        <v>25</v>
      </c>
      <c r="B21" s="52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67"/>
      <c r="N21" s="71"/>
      <c r="O21" s="71"/>
      <c r="P21" s="71"/>
      <c r="Q21" s="71"/>
      <c r="R21" s="71"/>
      <c r="S21" s="71"/>
      <c r="T21" s="88"/>
      <c r="U21" s="5">
        <f t="shared" si="2"/>
        <v>0</v>
      </c>
    </row>
    <row r="22" spans="1:22" x14ac:dyDescent="0.25">
      <c r="A22" s="14" t="s">
        <v>26</v>
      </c>
      <c r="B22" s="52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6">
        <v>16600</v>
      </c>
      <c r="N22" s="71"/>
      <c r="O22" s="71"/>
      <c r="P22" s="47">
        <v>40000</v>
      </c>
      <c r="Q22" s="47"/>
      <c r="R22" s="47"/>
      <c r="S22" s="47"/>
      <c r="T22" s="87"/>
      <c r="U22" s="5">
        <v>56600</v>
      </c>
      <c r="V22" s="70"/>
    </row>
    <row r="23" spans="1:22" x14ac:dyDescent="0.25">
      <c r="A23" s="14" t="s">
        <v>27</v>
      </c>
      <c r="B23" s="52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67"/>
      <c r="N23" s="71"/>
      <c r="O23" s="71"/>
      <c r="P23" s="71"/>
      <c r="Q23" s="71"/>
      <c r="R23" s="71"/>
      <c r="S23" s="71"/>
      <c r="T23" s="88"/>
      <c r="U23" s="5">
        <f t="shared" si="2"/>
        <v>0</v>
      </c>
    </row>
    <row r="24" spans="1:22" x14ac:dyDescent="0.25">
      <c r="A24" s="14" t="s">
        <v>28</v>
      </c>
      <c r="B24" s="52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67"/>
      <c r="N24" s="71"/>
      <c r="O24" s="71"/>
      <c r="P24" s="71"/>
      <c r="Q24" s="71"/>
      <c r="R24" s="71"/>
      <c r="S24" s="47">
        <v>27346.94</v>
      </c>
      <c r="T24" s="87"/>
      <c r="U24" s="5">
        <v>27346.94</v>
      </c>
    </row>
    <row r="25" spans="1:22" ht="26.25" customHeight="1" x14ac:dyDescent="0.25">
      <c r="A25" s="10" t="s">
        <v>29</v>
      </c>
      <c r="B25" s="53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6">
        <v>6600</v>
      </c>
      <c r="N25" s="47">
        <v>129800</v>
      </c>
      <c r="O25" s="47"/>
      <c r="P25" s="47"/>
      <c r="Q25" s="47">
        <v>68322</v>
      </c>
      <c r="R25" s="47">
        <v>9823.5</v>
      </c>
      <c r="S25" s="47"/>
      <c r="T25" s="87">
        <v>147500</v>
      </c>
      <c r="U25" s="5">
        <v>362045.55</v>
      </c>
      <c r="V25" s="70"/>
    </row>
    <row r="26" spans="1:22" x14ac:dyDescent="0.25">
      <c r="A26" s="14" t="s">
        <v>30</v>
      </c>
      <c r="B26" s="50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67"/>
      <c r="N26" s="73"/>
      <c r="O26" s="73"/>
      <c r="P26" s="47">
        <v>983.65</v>
      </c>
      <c r="Q26" s="47">
        <v>492715.5</v>
      </c>
      <c r="R26" s="47">
        <v>50000</v>
      </c>
      <c r="S26" s="47">
        <v>6500</v>
      </c>
      <c r="T26" s="87">
        <v>15120</v>
      </c>
      <c r="U26" s="5">
        <v>777445.55</v>
      </c>
      <c r="V26" s="70"/>
    </row>
    <row r="27" spans="1:22" x14ac:dyDescent="0.25">
      <c r="A27" s="14" t="s">
        <v>31</v>
      </c>
      <c r="B27" s="52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6">
        <v>173049.1</v>
      </c>
      <c r="N27" s="71"/>
      <c r="O27" s="71"/>
      <c r="P27" s="74"/>
      <c r="Q27" s="74"/>
      <c r="R27" s="74"/>
      <c r="S27" s="47">
        <v>156731</v>
      </c>
      <c r="T27" s="87">
        <v>578150.43999999994</v>
      </c>
      <c r="U27" s="5">
        <v>907930.54</v>
      </c>
      <c r="V27" s="23"/>
    </row>
    <row r="28" spans="1:22" x14ac:dyDescent="0.25">
      <c r="A28" s="13" t="s">
        <v>32</v>
      </c>
      <c r="B28" s="51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2">
        <f>SUM(M29:M37)</f>
        <v>4501679.6099999994</v>
      </c>
      <c r="N28" s="78">
        <f>N29+N32+N35+N37</f>
        <v>5321466.9399999995</v>
      </c>
      <c r="O28" s="78">
        <f>SUM(O29:O38)</f>
        <v>7348653.5099999998</v>
      </c>
      <c r="P28" s="78">
        <f>SUM(P29:P53)</f>
        <v>1715324.4</v>
      </c>
      <c r="Q28" s="78">
        <f>SUM(Q29:Q37)</f>
        <v>4400930.9000000004</v>
      </c>
      <c r="R28" s="78">
        <f>SUM(R29:R38)</f>
        <v>5420525.0499999998</v>
      </c>
      <c r="S28" s="78">
        <f>SUM(S29:S37)</f>
        <v>4945454.5600000005</v>
      </c>
      <c r="T28" s="91">
        <f>SUM(T29:T37)</f>
        <v>7244004.2300000004</v>
      </c>
      <c r="U28" s="7">
        <f>SUM(U29:U38)</f>
        <v>52188859.319999993</v>
      </c>
      <c r="V28" s="70"/>
    </row>
    <row r="29" spans="1:22" x14ac:dyDescent="0.25">
      <c r="A29" s="14" t="s">
        <v>33</v>
      </c>
      <c r="B29" s="50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6">
        <v>7000</v>
      </c>
      <c r="N29" s="47">
        <v>469046.04</v>
      </c>
      <c r="O29" s="47">
        <v>664081</v>
      </c>
      <c r="Q29" s="47">
        <v>301372.32</v>
      </c>
      <c r="R29" s="47">
        <v>1770723.06</v>
      </c>
      <c r="S29" s="47">
        <v>6135</v>
      </c>
      <c r="T29" s="87">
        <v>2250122.8199999998</v>
      </c>
      <c r="U29" s="5">
        <v>7152764.96</v>
      </c>
      <c r="V29" s="70"/>
    </row>
    <row r="30" spans="1:22" ht="21" customHeight="1" x14ac:dyDescent="0.25">
      <c r="A30" s="14" t="s">
        <v>34</v>
      </c>
      <c r="B30" s="50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6">
        <v>130047.8</v>
      </c>
      <c r="N30" s="74">
        <v>0</v>
      </c>
      <c r="O30" s="47">
        <v>134673.67000000001</v>
      </c>
      <c r="P30" s="47"/>
      <c r="Q30" s="47"/>
      <c r="R30" s="47">
        <v>7316</v>
      </c>
      <c r="S30" s="47">
        <v>1262676.3700000001</v>
      </c>
      <c r="T30" s="87">
        <v>380054.4</v>
      </c>
      <c r="U30" s="5">
        <v>1971231.24</v>
      </c>
      <c r="V30" s="70"/>
    </row>
    <row r="31" spans="1:22" ht="22.5" customHeight="1" x14ac:dyDescent="0.25">
      <c r="A31" s="14" t="s">
        <v>35</v>
      </c>
      <c r="B31" s="50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67">
        <v>0</v>
      </c>
      <c r="N31" s="71">
        <v>0</v>
      </c>
      <c r="O31" s="71">
        <v>0</v>
      </c>
      <c r="P31" s="71"/>
      <c r="Q31" s="71"/>
      <c r="R31" s="47">
        <v>162722</v>
      </c>
      <c r="S31" s="47">
        <v>12272</v>
      </c>
      <c r="T31" s="87"/>
      <c r="U31" s="5">
        <v>326244.03999999998</v>
      </c>
      <c r="V31" s="70"/>
    </row>
    <row r="32" spans="1:22" ht="22.5" customHeight="1" x14ac:dyDescent="0.25">
      <c r="A32" s="14" t="s">
        <v>36</v>
      </c>
      <c r="B32" s="50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6">
        <v>1649390</v>
      </c>
      <c r="N32" s="47">
        <v>3314268.5</v>
      </c>
      <c r="O32" s="47">
        <v>298700</v>
      </c>
      <c r="P32" s="47">
        <v>226800</v>
      </c>
      <c r="Q32" s="47">
        <v>1249289</v>
      </c>
      <c r="R32" s="47">
        <v>739125</v>
      </c>
      <c r="S32" s="47">
        <v>236711.4</v>
      </c>
      <c r="T32" s="87">
        <v>1137008</v>
      </c>
      <c r="U32" s="5">
        <v>14031884.5</v>
      </c>
      <c r="V32" s="70"/>
    </row>
    <row r="33" spans="1:22" ht="21.75" customHeight="1" x14ac:dyDescent="0.25">
      <c r="A33" s="14" t="s">
        <v>37</v>
      </c>
      <c r="B33" s="50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6">
        <v>9150</v>
      </c>
      <c r="N33" s="74">
        <v>0</v>
      </c>
      <c r="O33" s="47">
        <v>1970</v>
      </c>
      <c r="P33" s="47"/>
      <c r="Q33" s="47">
        <v>1652</v>
      </c>
      <c r="R33" s="47"/>
      <c r="S33" s="47"/>
      <c r="T33" s="87">
        <v>7080</v>
      </c>
      <c r="U33" s="5">
        <v>279245.5</v>
      </c>
      <c r="V33" s="70"/>
    </row>
    <row r="34" spans="1:22" ht="21" customHeight="1" x14ac:dyDescent="0.25">
      <c r="A34" s="14" t="s">
        <v>38</v>
      </c>
      <c r="B34" s="50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6">
        <v>6041.89</v>
      </c>
      <c r="N34" s="74">
        <v>0</v>
      </c>
      <c r="O34" s="47">
        <v>1900</v>
      </c>
      <c r="P34" s="47"/>
      <c r="Q34" s="47">
        <v>10153.02</v>
      </c>
      <c r="R34" s="47">
        <v>9350.64</v>
      </c>
      <c r="S34" s="47">
        <v>251824.31</v>
      </c>
      <c r="T34" s="87">
        <v>17499.400000000001</v>
      </c>
      <c r="U34" s="5">
        <v>296769.26</v>
      </c>
      <c r="V34" s="70"/>
    </row>
    <row r="35" spans="1:22" ht="25.5" customHeight="1" x14ac:dyDescent="0.25">
      <c r="A35" s="14" t="s">
        <v>39</v>
      </c>
      <c r="B35" s="50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6">
        <v>2072869.82</v>
      </c>
      <c r="N35" s="47">
        <v>129350</v>
      </c>
      <c r="O35" s="47">
        <v>3784811.88</v>
      </c>
      <c r="P35" s="47">
        <v>1488524.4</v>
      </c>
      <c r="Q35" s="47">
        <v>1336158.8400000001</v>
      </c>
      <c r="R35" s="47">
        <v>1619921.71</v>
      </c>
      <c r="S35" s="47">
        <v>1787580</v>
      </c>
      <c r="T35" s="87">
        <v>2485728.12</v>
      </c>
      <c r="U35" s="5">
        <v>15492941.77</v>
      </c>
      <c r="V35" s="70"/>
    </row>
    <row r="36" spans="1:22" ht="27" customHeight="1" x14ac:dyDescent="0.25">
      <c r="A36" s="16" t="s">
        <v>40</v>
      </c>
      <c r="B36" s="53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67"/>
      <c r="N36" s="71"/>
      <c r="O36" s="71"/>
      <c r="P36" s="73"/>
      <c r="Q36" s="73"/>
      <c r="R36" s="73"/>
      <c r="S36" s="73"/>
      <c r="T36" s="90"/>
      <c r="U36" s="5">
        <f t="shared" ref="U36:U38" si="3">D36+E36+F36+G36+H36+I36+J36+K36+L36+M36+N36+O36</f>
        <v>418360</v>
      </c>
      <c r="V36" s="23"/>
    </row>
    <row r="37" spans="1:22" x14ac:dyDescent="0.25">
      <c r="A37" s="14" t="s">
        <v>41</v>
      </c>
      <c r="B37" s="50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6">
        <v>627180.1</v>
      </c>
      <c r="N37" s="47">
        <v>1408802.4</v>
      </c>
      <c r="O37" s="47">
        <v>2462516.96</v>
      </c>
      <c r="P37" s="47"/>
      <c r="Q37" s="47">
        <v>1502305.72</v>
      </c>
      <c r="R37" s="47">
        <v>1111366.6399999999</v>
      </c>
      <c r="S37" s="47">
        <v>1388255.48</v>
      </c>
      <c r="T37" s="87">
        <v>966511.49</v>
      </c>
      <c r="U37" s="5">
        <v>12219418.050000001</v>
      </c>
      <c r="V37" s="70"/>
    </row>
    <row r="38" spans="1:22" x14ac:dyDescent="0.25">
      <c r="A38" s="13" t="s">
        <v>42</v>
      </c>
      <c r="B38" s="51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67"/>
      <c r="N38" s="71"/>
      <c r="O38" s="71"/>
      <c r="P38" s="71"/>
      <c r="Q38" s="71"/>
      <c r="R38" s="71"/>
      <c r="S38" s="71"/>
      <c r="T38" s="88"/>
      <c r="U38" s="5">
        <f t="shared" si="3"/>
        <v>0</v>
      </c>
      <c r="V38" s="23"/>
    </row>
    <row r="39" spans="1:22" x14ac:dyDescent="0.25">
      <c r="A39" s="14" t="s">
        <v>43</v>
      </c>
      <c r="B39" s="50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67"/>
      <c r="N39" s="1"/>
      <c r="T39" s="83"/>
      <c r="U39" s="23">
        <f t="shared" ref="U39:U58" si="4">D39+E39+F39+G39+H39+I39+J39+K39+L39+M39+N39+O39</f>
        <v>0</v>
      </c>
      <c r="V39" s="23"/>
    </row>
    <row r="40" spans="1:22" x14ac:dyDescent="0.25">
      <c r="A40" s="14" t="s">
        <v>44</v>
      </c>
      <c r="B40" s="50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T40" s="83"/>
      <c r="U40" s="23">
        <f t="shared" si="4"/>
        <v>0</v>
      </c>
      <c r="V40" s="23"/>
    </row>
    <row r="41" spans="1:22" x14ac:dyDescent="0.25">
      <c r="A41" s="14" t="s">
        <v>45</v>
      </c>
      <c r="B41" s="50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T41" s="83"/>
      <c r="U41" s="23">
        <f t="shared" si="4"/>
        <v>0</v>
      </c>
    </row>
    <row r="42" spans="1:22" ht="24.75" x14ac:dyDescent="0.25">
      <c r="A42" s="20" t="s">
        <v>46</v>
      </c>
      <c r="B42" s="50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T42" s="83"/>
      <c r="U42" s="23">
        <f t="shared" si="4"/>
        <v>0</v>
      </c>
    </row>
    <row r="43" spans="1:22" ht="26.25" customHeight="1" x14ac:dyDescent="0.25">
      <c r="A43" s="16" t="s">
        <v>47</v>
      </c>
      <c r="B43" s="50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T43" s="83"/>
      <c r="U43" s="23">
        <f t="shared" si="4"/>
        <v>0</v>
      </c>
    </row>
    <row r="44" spans="1:22" x14ac:dyDescent="0.25">
      <c r="A44" s="14" t="s">
        <v>48</v>
      </c>
      <c r="B44" s="50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T44" s="83"/>
      <c r="U44" s="23">
        <f t="shared" si="4"/>
        <v>0</v>
      </c>
    </row>
    <row r="45" spans="1:22" x14ac:dyDescent="0.25">
      <c r="A45" s="14" t="s">
        <v>49</v>
      </c>
      <c r="B45" s="50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T45" s="83"/>
      <c r="U45" s="23">
        <f t="shared" si="4"/>
        <v>0</v>
      </c>
    </row>
    <row r="46" spans="1:22" x14ac:dyDescent="0.25">
      <c r="A46" s="14" t="s">
        <v>50</v>
      </c>
      <c r="B46" s="50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T46" s="83"/>
      <c r="U46" s="23">
        <f t="shared" si="4"/>
        <v>0</v>
      </c>
    </row>
    <row r="47" spans="1:22" x14ac:dyDescent="0.25">
      <c r="A47" s="13" t="s">
        <v>51</v>
      </c>
      <c r="B47" s="50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T47" s="83"/>
      <c r="U47" s="23">
        <f t="shared" si="4"/>
        <v>0</v>
      </c>
    </row>
    <row r="48" spans="1:22" x14ac:dyDescent="0.25">
      <c r="A48" s="14" t="s">
        <v>52</v>
      </c>
      <c r="B48" s="50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T48" s="83"/>
      <c r="U48" s="23">
        <f t="shared" si="4"/>
        <v>0</v>
      </c>
    </row>
    <row r="49" spans="1:22" x14ac:dyDescent="0.25">
      <c r="A49" s="14" t="s">
        <v>53</v>
      </c>
      <c r="B49" s="50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T49" s="83"/>
      <c r="U49" s="23">
        <f t="shared" si="4"/>
        <v>0</v>
      </c>
    </row>
    <row r="50" spans="1:22" x14ac:dyDescent="0.25">
      <c r="A50" s="14" t="s">
        <v>54</v>
      </c>
      <c r="B50" s="50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T50" s="83"/>
      <c r="U50" s="23">
        <f t="shared" si="4"/>
        <v>0</v>
      </c>
    </row>
    <row r="51" spans="1:22" ht="24.75" x14ac:dyDescent="0.25">
      <c r="A51" s="16" t="s">
        <v>55</v>
      </c>
      <c r="B51" s="50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T51" s="83"/>
      <c r="U51" s="23">
        <f t="shared" si="4"/>
        <v>0</v>
      </c>
    </row>
    <row r="52" spans="1:22" x14ac:dyDescent="0.25">
      <c r="A52" s="14" t="s">
        <v>56</v>
      </c>
      <c r="B52" s="50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T52" s="83"/>
      <c r="U52" s="23">
        <f t="shared" si="4"/>
        <v>0</v>
      </c>
    </row>
    <row r="53" spans="1:22" x14ac:dyDescent="0.25">
      <c r="A53" s="14" t="s">
        <v>57</v>
      </c>
      <c r="B53" s="50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T53" s="83"/>
      <c r="U53" s="23">
        <f t="shared" si="4"/>
        <v>0</v>
      </c>
      <c r="V53" s="23"/>
    </row>
    <row r="54" spans="1:22" x14ac:dyDescent="0.25">
      <c r="A54" s="13" t="s">
        <v>58</v>
      </c>
      <c r="B54" s="51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7">
        <f>SUM(O56:O63)</f>
        <v>745387.92</v>
      </c>
      <c r="P54" s="7"/>
      <c r="Q54" s="24">
        <f>SUM(Q56:Q73)</f>
        <v>204977.68</v>
      </c>
      <c r="R54" s="24">
        <f>SUM(R55:R60)</f>
        <v>1122221.27</v>
      </c>
      <c r="S54" s="24"/>
      <c r="T54" s="92">
        <f>SUM(T55:T59)</f>
        <v>795554.35</v>
      </c>
      <c r="U54" s="7">
        <f>SUM(U55:U59)</f>
        <v>3254337.2800000003</v>
      </c>
      <c r="V54" s="70"/>
    </row>
    <row r="55" spans="1:22" x14ac:dyDescent="0.25">
      <c r="A55" s="14" t="s">
        <v>59</v>
      </c>
      <c r="B55" s="50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5"/>
      <c r="Q55" s="23"/>
      <c r="R55" s="5">
        <v>505770</v>
      </c>
      <c r="S55" s="5"/>
      <c r="T55" s="86">
        <v>90093</v>
      </c>
      <c r="U55" s="5">
        <v>595863</v>
      </c>
      <c r="V55" s="70"/>
    </row>
    <row r="56" spans="1:22" x14ac:dyDescent="0.25">
      <c r="A56" s="14" t="s">
        <v>60</v>
      </c>
      <c r="B56" s="50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O56" s="6"/>
      <c r="R56" s="5"/>
      <c r="S56" s="5"/>
      <c r="T56" s="86"/>
      <c r="U56" s="5">
        <f t="shared" si="4"/>
        <v>0</v>
      </c>
    </row>
    <row r="57" spans="1:22" x14ac:dyDescent="0.25">
      <c r="A57" s="14" t="s">
        <v>61</v>
      </c>
      <c r="B57" s="50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Q57" s="5">
        <v>146567.67999999999</v>
      </c>
      <c r="R57" s="5">
        <v>193595.72</v>
      </c>
      <c r="S57" s="5"/>
      <c r="T57" s="86">
        <v>164515.6</v>
      </c>
      <c r="U57" s="5">
        <v>890875.06</v>
      </c>
      <c r="V57" s="70"/>
    </row>
    <row r="58" spans="1:22" x14ac:dyDescent="0.25">
      <c r="A58" s="14" t="s">
        <v>62</v>
      </c>
      <c r="B58" s="50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O58" s="6"/>
      <c r="R58" s="5"/>
      <c r="S58" s="5"/>
      <c r="T58" s="86"/>
      <c r="U58" s="5">
        <f t="shared" si="4"/>
        <v>0</v>
      </c>
    </row>
    <row r="59" spans="1:22" x14ac:dyDescent="0.25">
      <c r="A59" s="14" t="s">
        <v>63</v>
      </c>
      <c r="B59" s="50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 s="5">
        <v>745387.92</v>
      </c>
      <c r="Q59" s="5">
        <v>58410</v>
      </c>
      <c r="R59" s="5">
        <v>422855.55</v>
      </c>
      <c r="S59" s="5"/>
      <c r="T59" s="86">
        <v>540945.75</v>
      </c>
      <c r="U59" s="5">
        <v>1767599.22</v>
      </c>
      <c r="V59" s="70"/>
    </row>
    <row r="60" spans="1:22" x14ac:dyDescent="0.25">
      <c r="A60" s="14" t="s">
        <v>64</v>
      </c>
      <c r="B60" s="50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P60" s="23"/>
      <c r="T60" s="83"/>
      <c r="U60" s="5"/>
    </row>
    <row r="61" spans="1:22" x14ac:dyDescent="0.25">
      <c r="A61" s="14" t="s">
        <v>65</v>
      </c>
      <c r="B61" s="50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T61" s="83"/>
      <c r="U61" s="23"/>
    </row>
    <row r="62" spans="1:22" x14ac:dyDescent="0.25">
      <c r="A62" s="14" t="s">
        <v>66</v>
      </c>
      <c r="B62" s="50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T62" s="83"/>
      <c r="U62" s="23"/>
    </row>
    <row r="63" spans="1:22" ht="24.75" x14ac:dyDescent="0.25">
      <c r="A63" s="20" t="s">
        <v>67</v>
      </c>
      <c r="B63" s="50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T63" s="83"/>
      <c r="U63" s="23"/>
    </row>
    <row r="64" spans="1:22" x14ac:dyDescent="0.25">
      <c r="A64" s="13" t="s">
        <v>68</v>
      </c>
      <c r="B64" s="50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T64" s="83"/>
      <c r="U64" s="23"/>
    </row>
    <row r="65" spans="1:22" x14ac:dyDescent="0.25">
      <c r="A65" s="14" t="s">
        <v>69</v>
      </c>
      <c r="B65" s="50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T65" s="83"/>
      <c r="U65" s="23"/>
    </row>
    <row r="66" spans="1:22" x14ac:dyDescent="0.25">
      <c r="A66" s="14" t="s">
        <v>70</v>
      </c>
      <c r="B66" s="50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T66" s="83"/>
      <c r="U66" s="23"/>
    </row>
    <row r="67" spans="1:22" x14ac:dyDescent="0.25">
      <c r="A67" s="14" t="s">
        <v>71</v>
      </c>
      <c r="B67" s="50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T67" s="83"/>
      <c r="U67" s="23"/>
    </row>
    <row r="68" spans="1:22" ht="36" customHeight="1" x14ac:dyDescent="0.25">
      <c r="A68" s="10" t="s">
        <v>72</v>
      </c>
      <c r="B68" s="53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T68" s="83"/>
      <c r="U68" s="23"/>
    </row>
    <row r="69" spans="1:22" x14ac:dyDescent="0.25">
      <c r="A69" s="13" t="s">
        <v>73</v>
      </c>
      <c r="B69" s="50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T69" s="83"/>
      <c r="U69" s="23"/>
    </row>
    <row r="70" spans="1:22" x14ac:dyDescent="0.25">
      <c r="A70" s="14" t="s">
        <v>74</v>
      </c>
      <c r="B70" s="50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T70" s="83"/>
      <c r="U70" s="23"/>
    </row>
    <row r="71" spans="1:22" x14ac:dyDescent="0.25">
      <c r="A71" s="14" t="s">
        <v>75</v>
      </c>
      <c r="B71" s="50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T71" s="83"/>
      <c r="U71" s="23"/>
    </row>
    <row r="72" spans="1:22" x14ac:dyDescent="0.25">
      <c r="A72" s="13" t="s">
        <v>76</v>
      </c>
      <c r="B72" s="50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T72" s="83"/>
      <c r="U72" s="23"/>
    </row>
    <row r="73" spans="1:22" x14ac:dyDescent="0.25">
      <c r="A73" s="14" t="s">
        <v>77</v>
      </c>
      <c r="B73" s="50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T73" s="83"/>
      <c r="U73" s="23"/>
    </row>
    <row r="74" spans="1:22" x14ac:dyDescent="0.25">
      <c r="A74" s="14" t="s">
        <v>78</v>
      </c>
      <c r="B74" s="50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T74" s="83"/>
      <c r="U74" s="23"/>
    </row>
    <row r="75" spans="1:22" x14ac:dyDescent="0.25">
      <c r="A75" s="14" t="s">
        <v>79</v>
      </c>
      <c r="B75" s="50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T75" s="83"/>
      <c r="U75" s="23"/>
      <c r="V75" s="70"/>
    </row>
    <row r="76" spans="1:22" x14ac:dyDescent="0.25">
      <c r="A76" s="39" t="s">
        <v>80</v>
      </c>
      <c r="B76" s="54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38"/>
      <c r="Q76" s="38"/>
      <c r="R76" s="38"/>
      <c r="S76" s="38"/>
      <c r="T76" s="93"/>
      <c r="U76" s="29"/>
    </row>
    <row r="77" spans="1:22" x14ac:dyDescent="0.25">
      <c r="A77" s="13" t="s">
        <v>81</v>
      </c>
      <c r="B77" s="50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T77" s="83"/>
      <c r="U77" s="23"/>
      <c r="V77" s="70"/>
    </row>
    <row r="78" spans="1:22" x14ac:dyDescent="0.25">
      <c r="A78" s="14" t="s">
        <v>82</v>
      </c>
      <c r="B78" s="50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T78" s="83"/>
      <c r="U78" s="23"/>
      <c r="V78" s="23"/>
    </row>
    <row r="79" spans="1:22" x14ac:dyDescent="0.25">
      <c r="A79" s="14" t="s">
        <v>83</v>
      </c>
      <c r="B79" s="50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T79" s="83"/>
      <c r="U79" s="23"/>
      <c r="V79" s="23"/>
    </row>
    <row r="80" spans="1:22" x14ac:dyDescent="0.25">
      <c r="A80" s="13" t="s">
        <v>84</v>
      </c>
      <c r="B80" s="50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T80" s="83"/>
      <c r="U80" s="23"/>
    </row>
    <row r="81" spans="1:22" x14ac:dyDescent="0.25">
      <c r="A81" s="14" t="s">
        <v>85</v>
      </c>
      <c r="B81" s="50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T81" s="83"/>
      <c r="U81" s="23"/>
    </row>
    <row r="82" spans="1:22" x14ac:dyDescent="0.25">
      <c r="A82" s="14" t="s">
        <v>86</v>
      </c>
      <c r="B82" s="50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T82" s="83"/>
      <c r="U82" s="23"/>
    </row>
    <row r="83" spans="1:22" x14ac:dyDescent="0.25">
      <c r="A83" s="13" t="s">
        <v>87</v>
      </c>
      <c r="B83" s="55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T83" s="83"/>
      <c r="U83" s="23"/>
    </row>
    <row r="84" spans="1:22" x14ac:dyDescent="0.25">
      <c r="A84" s="14" t="s">
        <v>88</v>
      </c>
      <c r="C84" s="57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T84" s="83"/>
      <c r="U84" s="23"/>
    </row>
    <row r="85" spans="1:22" x14ac:dyDescent="0.25">
      <c r="A85" s="30" t="s">
        <v>89</v>
      </c>
      <c r="B85" s="34">
        <f>SUM(B54,B38,B28,B18,B12)</f>
        <v>674698941</v>
      </c>
      <c r="C85" s="64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47962516.910000004</v>
      </c>
      <c r="O85" s="33">
        <f>O12+O18+O28+O54</f>
        <v>51545718.670000009</v>
      </c>
      <c r="P85" s="33">
        <f>SUM(P28,P18,P12)</f>
        <v>49035774.910000004</v>
      </c>
      <c r="Q85" s="33">
        <f>SUM(Q54,Q11)</f>
        <v>46168215.550000004</v>
      </c>
      <c r="R85" s="33">
        <f>SUM(R54,R11)</f>
        <v>49911564.870000005</v>
      </c>
      <c r="S85" s="33">
        <f>SUM(S54,S28,S18,S12)</f>
        <v>48749768.030000001</v>
      </c>
      <c r="T85" s="94">
        <f>SUM(T54,T11)</f>
        <v>52340270.809999995</v>
      </c>
      <c r="U85" s="33">
        <f>SUM(U11,U54)</f>
        <v>526002902.14999998</v>
      </c>
      <c r="V85" s="70"/>
    </row>
    <row r="86" spans="1:22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  <c r="T86" s="83"/>
    </row>
    <row r="87" spans="1:22" s="1" customFormat="1" ht="15.75" x14ac:dyDescent="0.25">
      <c r="A87" s="45" t="s">
        <v>92</v>
      </c>
      <c r="C87" s="35"/>
      <c r="D87" s="6"/>
      <c r="E87" s="6"/>
      <c r="F87" s="6"/>
      <c r="G87" s="6"/>
      <c r="H87" s="6"/>
      <c r="I87" s="6"/>
      <c r="J87" s="6"/>
      <c r="K87" s="6"/>
      <c r="L87" s="6"/>
      <c r="U87" s="23"/>
    </row>
    <row r="88" spans="1:22" s="1" customFormat="1" x14ac:dyDescent="0.25">
      <c r="A88" s="41" t="s">
        <v>93</v>
      </c>
      <c r="B88" s="41"/>
      <c r="C88" s="42"/>
      <c r="D88" s="6"/>
      <c r="E88" s="6"/>
      <c r="F88" s="6"/>
      <c r="G88" s="6"/>
      <c r="H88" s="6"/>
      <c r="I88" s="6"/>
      <c r="J88" s="6"/>
      <c r="K88" s="6"/>
      <c r="L88" s="6"/>
      <c r="U88" s="70"/>
    </row>
    <row r="89" spans="1:22" x14ac:dyDescent="0.25">
      <c r="A89" s="41" t="s">
        <v>98</v>
      </c>
      <c r="B89" s="41"/>
      <c r="C89" s="41"/>
      <c r="U89" s="23"/>
    </row>
    <row r="90" spans="1:22" x14ac:dyDescent="0.25">
      <c r="A90" s="41" t="s">
        <v>94</v>
      </c>
      <c r="B90" s="41"/>
      <c r="C90" s="41"/>
    </row>
    <row r="91" spans="1:22" x14ac:dyDescent="0.25">
      <c r="A91" s="43" t="s">
        <v>97</v>
      </c>
      <c r="B91" s="41"/>
      <c r="C91" s="41"/>
      <c r="P91" s="70"/>
      <c r="U91" s="70"/>
    </row>
    <row r="92" spans="1:22" s="1" customFormat="1" x14ac:dyDescent="0.25">
      <c r="A92" s="44" t="s">
        <v>95</v>
      </c>
      <c r="B92" s="41"/>
      <c r="C92" s="41"/>
      <c r="P92" s="70"/>
    </row>
    <row r="93" spans="1:22" s="1" customFormat="1" x14ac:dyDescent="0.25">
      <c r="A93" s="43" t="s">
        <v>96</v>
      </c>
      <c r="B93" s="41"/>
      <c r="C93" s="41"/>
    </row>
    <row r="94" spans="1:22" s="1" customFormat="1" x14ac:dyDescent="0.25">
      <c r="A94" s="40"/>
    </row>
    <row r="95" spans="1:22" s="1" customFormat="1" x14ac:dyDescent="0.25">
      <c r="A95" s="40"/>
    </row>
    <row r="96" spans="1:22" s="1" customFormat="1" x14ac:dyDescent="0.25">
      <c r="A96" s="40"/>
    </row>
    <row r="97" spans="1:21" x14ac:dyDescent="0.25">
      <c r="A97" s="96" t="s">
        <v>101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</row>
    <row r="98" spans="1:21" ht="15.75" thickBot="1" x14ac:dyDescent="0.3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</row>
    <row r="99" spans="1:21" x14ac:dyDescent="0.25">
      <c r="A99" s="26" t="s">
        <v>102</v>
      </c>
      <c r="B99" s="27"/>
      <c r="C99" s="27"/>
      <c r="D99" s="26"/>
      <c r="E99" s="26"/>
    </row>
    <row r="100" spans="1:21" x14ac:dyDescent="0.25">
      <c r="A100" s="26"/>
      <c r="B100" s="27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7"/>
      <c r="R100" s="27"/>
      <c r="S100" s="27"/>
      <c r="T100" s="27"/>
      <c r="U100" s="26"/>
    </row>
  </sheetData>
  <mergeCells count="6">
    <mergeCell ref="A97:U98"/>
    <mergeCell ref="A1:U1"/>
    <mergeCell ref="A2:U2"/>
    <mergeCell ref="A3:U3"/>
    <mergeCell ref="A4:U4"/>
    <mergeCell ref="A5:U5"/>
  </mergeCells>
  <printOptions horizontalCentered="1"/>
  <pageMargins left="0.23622047244094491" right="0.23622047244094491" top="0.74803149606299213" bottom="0.74803149606299213" header="0.31496062992125984" footer="0.31496062992125984"/>
  <pageSetup scale="5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2022-10-06T13:53:47Z</cp:lastPrinted>
  <dcterms:created xsi:type="dcterms:W3CDTF">2021-10-12T17:00:57Z</dcterms:created>
  <dcterms:modified xsi:type="dcterms:W3CDTF">2022-12-13T17:20:34Z</dcterms:modified>
</cp:coreProperties>
</file>