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rbe\Desktop\OCTUBRE 2024\"/>
    </mc:Choice>
  </mc:AlternateContent>
  <bookViews>
    <workbookView xWindow="0" yWindow="0" windowWidth="19200" windowHeight="11595"/>
  </bookViews>
  <sheets>
    <sheet name="Hoja2" sheetId="4" r:id="rId1"/>
    <sheet name="Hoja1" sheetId="5" r:id="rId2"/>
  </sheets>
  <calcPr calcId="162913"/>
</workbook>
</file>

<file path=xl/calcChain.xml><?xml version="1.0" encoding="utf-8"?>
<calcChain xmlns="http://schemas.openxmlformats.org/spreadsheetml/2006/main">
  <c r="N17" i="4" l="1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16" i="4"/>
  <c r="M82" i="4"/>
  <c r="M8" i="4"/>
  <c r="N8" i="4"/>
  <c r="M51" i="4"/>
  <c r="M25" i="4"/>
  <c r="M15" i="4"/>
  <c r="N15" i="4"/>
  <c r="M9" i="4"/>
  <c r="N9" i="4"/>
  <c r="N11" i="4"/>
  <c r="N10" i="4"/>
  <c r="L82" i="4" l="1"/>
  <c r="L51" i="4"/>
  <c r="N14" i="4"/>
  <c r="L8" i="4"/>
  <c r="L25" i="4"/>
  <c r="L15" i="4" l="1"/>
  <c r="L9" i="4"/>
  <c r="K82" i="4" l="1"/>
  <c r="K8" i="4"/>
  <c r="K51" i="4" l="1"/>
  <c r="K25" i="4"/>
  <c r="K15" i="4"/>
  <c r="K9" i="4"/>
  <c r="J15" i="4" l="1"/>
  <c r="J25" i="4"/>
  <c r="J8" i="4" s="1"/>
  <c r="J82" i="4" s="1"/>
  <c r="J51" i="4"/>
  <c r="J9" i="4" l="1"/>
  <c r="I25" i="4" l="1"/>
  <c r="I51" i="4"/>
  <c r="I15" i="4"/>
  <c r="I9" i="4"/>
  <c r="I8" i="4" s="1"/>
  <c r="I82" i="4" l="1"/>
  <c r="N12" i="4"/>
  <c r="N13" i="4"/>
  <c r="H51" i="4"/>
  <c r="H25" i="4"/>
  <c r="H15" i="4"/>
  <c r="H9" i="4" l="1"/>
  <c r="H8" i="4" s="1"/>
  <c r="H82" i="4" s="1"/>
  <c r="G25" i="4" l="1"/>
  <c r="G15" i="4"/>
  <c r="G9" i="4" l="1"/>
  <c r="G8" i="4" s="1"/>
  <c r="G82" i="4" l="1"/>
  <c r="F51" i="4" l="1"/>
  <c r="F25" i="4"/>
  <c r="F15" i="4"/>
  <c r="F9" i="4"/>
  <c r="F8" i="4" l="1"/>
  <c r="F82" i="4"/>
  <c r="D15" i="4"/>
  <c r="E15" i="4"/>
  <c r="D25" i="4"/>
  <c r="E25" i="4"/>
  <c r="E51" i="4"/>
  <c r="E9" i="4" l="1"/>
  <c r="E8" i="4" s="1"/>
  <c r="E82" i="4" l="1"/>
  <c r="B51" i="4"/>
  <c r="B35" i="4"/>
  <c r="B25" i="4"/>
  <c r="B15" i="4"/>
  <c r="B9" i="4"/>
  <c r="B8" i="4" l="1"/>
  <c r="B82" i="4"/>
  <c r="C82" i="4" l="1"/>
  <c r="C82" i="5" l="1"/>
  <c r="B51" i="5"/>
  <c r="B35" i="5"/>
  <c r="B25" i="5"/>
  <c r="B15" i="5"/>
  <c r="B9" i="5"/>
  <c r="B8" i="5" l="1"/>
  <c r="B82" i="5"/>
  <c r="D9" i="4" l="1"/>
  <c r="D8" i="4" l="1"/>
  <c r="D82" i="4" l="1"/>
</calcChain>
</file>

<file path=xl/sharedStrings.xml><?xml version="1.0" encoding="utf-8"?>
<sst xmlns="http://schemas.openxmlformats.org/spreadsheetml/2006/main" count="195" uniqueCount="105">
  <si>
    <t>SERVICIO NACIONAL DE SALUD</t>
  </si>
  <si>
    <t>HOSPITAL VINICIO CALVENTI</t>
  </si>
  <si>
    <t xml:space="preserve">Ejecución de Gasto y Aplicaciones financieras </t>
  </si>
  <si>
    <t>En RD$</t>
  </si>
  <si>
    <t>DETALLE</t>
  </si>
  <si>
    <t xml:space="preserve">Enero 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</si>
  <si>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</si>
  <si>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</si>
  <si>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</si>
  <si>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</si>
  <si>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</si>
  <si>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</si>
  <si>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</si>
  <si>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</si>
  <si>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</si>
  <si>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</si>
  <si>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</si>
  <si>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</si>
  <si>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</si>
  <si>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</si>
  <si>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</si>
  <si>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</si>
  <si>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</si>
  <si>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</si>
  <si>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</si>
  <si>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</si>
  <si>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</si>
  <si>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</si>
  <si>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</si>
  <si>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</si>
  <si>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</si>
  <si>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</si>
  <si>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</si>
  <si>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</si>
  <si>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</si>
  <si>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</si>
  <si>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</si>
  <si>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</si>
  <si>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</si>
  <si>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</si>
  <si>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</si>
  <si>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</si>
  <si>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</si>
  <si>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</si>
  <si>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</si>
  <si>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</si>
  <si>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</si>
  <si>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</si>
  <si>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</si>
  <si>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</si>
  <si>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</si>
  <si>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</si>
  <si>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</si>
  <si>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</si>
  <si>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</si>
  <si>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</si>
  <si>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</si>
  <si>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</si>
  <si>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</si>
  <si>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</si>
  <si>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</si>
  <si>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</si>
  <si>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</si>
  <si>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</si>
  <si>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</si>
  <si>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</si>
  <si>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</si>
  <si>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</si>
  <si>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</si>
  <si>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</si>
  <si>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</si>
  <si>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</si>
  <si>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</si>
  <si>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</si>
  <si>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</si>
  <si>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</si>
  <si>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</si>
  <si>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</si>
  <si>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</si>
  <si>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</si>
  <si>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</si>
  <si>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Presupuesto Aprobado</t>
  </si>
  <si>
    <t>Presupuesto Modificado</t>
  </si>
  <si>
    <t>Notas:</t>
  </si>
  <si>
    <t>1. Gasto devengado</t>
  </si>
  <si>
    <t>3. Se presenta la clasificacion objetal del gasto al nivel de cuenta.</t>
  </si>
  <si>
    <t>5. Fecha de registro: el dia 10 del mes siguiente al mes analizado.</t>
  </si>
  <si>
    <t>6. Fuente Reporte del -SIGEF</t>
  </si>
  <si>
    <t>4. Fecha de imputacion: ultimo dia del mes analizado.</t>
  </si>
  <si>
    <t xml:space="preserve">2. Se presenta el gasto por mes, cada mes se debe actualizar  el gasto devengado de los meses anteriores. </t>
  </si>
  <si>
    <t>Total General</t>
  </si>
  <si>
    <t>AÑO 2024</t>
  </si>
  <si>
    <r>
      <t>Elaborado Por:</t>
    </r>
    <r>
      <rPr>
        <b/>
        <sz val="11"/>
        <color theme="1"/>
        <rFont val="Calibri"/>
        <family val="2"/>
        <scheme val="minor"/>
      </rPr>
      <t xml:space="preserve"> Licda</t>
    </r>
    <r>
      <rPr>
        <sz val="11"/>
        <color theme="1"/>
        <rFont val="Calibri"/>
        <family val="2"/>
        <scheme val="minor"/>
      </rPr>
      <t>. Yosenia Puello                                              Aprobado Por:</t>
    </r>
    <r>
      <rPr>
        <b/>
        <sz val="11"/>
        <color theme="1"/>
        <rFont val="Calibri"/>
        <family val="2"/>
        <scheme val="minor"/>
      </rPr>
      <t xml:space="preserve"> Licda</t>
    </r>
    <r>
      <rPr>
        <sz val="11"/>
        <color theme="1"/>
        <rFont val="Calibri"/>
        <family val="2"/>
        <scheme val="minor"/>
      </rPr>
      <t>. Flor De Liz Torres</t>
    </r>
  </si>
  <si>
    <t xml:space="preserve">      Coordinadora de Presupuesto                                                                     Encargada Financiera</t>
  </si>
  <si>
    <t>Febrero</t>
  </si>
  <si>
    <t>Marzo</t>
  </si>
  <si>
    <t>Abril</t>
  </si>
  <si>
    <r>
      <t xml:space="preserve">            Elaborado Por</t>
    </r>
    <r>
      <rPr>
        <b/>
        <sz val="12"/>
        <color theme="1"/>
        <rFont val="Calibri"/>
        <family val="2"/>
        <scheme val="minor"/>
      </rPr>
      <t>: Licda. Yosenia Puello</t>
    </r>
    <r>
      <rPr>
        <sz val="12"/>
        <color theme="1"/>
        <rFont val="Calibri"/>
        <family val="2"/>
        <scheme val="minor"/>
      </rPr>
      <t xml:space="preserve">                                                                    Aprobado Por: </t>
    </r>
    <r>
      <rPr>
        <b/>
        <sz val="12"/>
        <color theme="1"/>
        <rFont val="Calibri"/>
        <family val="2"/>
        <scheme val="minor"/>
      </rPr>
      <t xml:space="preserve">Licdo. Joicker Terrero   </t>
    </r>
    <r>
      <rPr>
        <sz val="12"/>
        <color theme="1"/>
        <rFont val="Calibri"/>
        <family val="2"/>
        <scheme val="minor"/>
      </rPr>
      <t xml:space="preserve">                                   </t>
    </r>
  </si>
  <si>
    <t xml:space="preserve">                Coordinadora de Presupuesto                                                                                        Encargado de Contabilidad                                                      </t>
  </si>
  <si>
    <t>Mayo</t>
  </si>
  <si>
    <t>Junio</t>
  </si>
  <si>
    <t>Julio</t>
  </si>
  <si>
    <t>Agosto</t>
  </si>
  <si>
    <t>Septiembre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</si>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</sst>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theme="4" tint="0.79998168889431442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6">
    <xf numFmtId="0" fontId="0" fillId="0" borderId="0" xfId="0"/>
    <xf numFmtId="0" fontId="0" fillId="0" borderId="0" xfId="0"/>
    <xf numFmtId="0" fontId="0" fillId="0" borderId="0" xfId="0" applyBorder="1"/>
    <xf numFmtId="2" fontId="0" fillId="0" borderId="0" xfId="0" applyNumberFormat="1"/>
    <xf numFmtId="0" fontId="0" fillId="0" borderId="0" xfId="0" applyFont="1"/>
    <xf numFmtId="2" fontId="0" fillId="0" borderId="0" xfId="0" applyNumberFormat="1" applyFont="1"/>
    <xf numFmtId="0" fontId="0" fillId="0" borderId="0" xfId="0" applyFont="1" applyBorder="1"/>
    <xf numFmtId="0" fontId="0" fillId="0" borderId="0" xfId="0" applyFont="1" applyFill="1" applyBorder="1"/>
    <xf numFmtId="0" fontId="4" fillId="0" borderId="0" xfId="0" applyFont="1"/>
    <xf numFmtId="0" fontId="8" fillId="2" borderId="3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43" fontId="10" fillId="0" borderId="1" xfId="1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43" fontId="7" fillId="0" borderId="0" xfId="1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43" fontId="7" fillId="0" borderId="0" xfId="1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43" fontId="10" fillId="0" borderId="0" xfId="1" applyFont="1" applyBorder="1" applyAlignment="1">
      <alignment vertical="center"/>
    </xf>
    <xf numFmtId="164" fontId="10" fillId="4" borderId="2" xfId="0" applyNumberFormat="1" applyFont="1" applyFill="1" applyBorder="1" applyAlignment="1">
      <alignment vertical="center"/>
    </xf>
    <xf numFmtId="43" fontId="7" fillId="0" borderId="0" xfId="1" applyFont="1" applyFill="1" applyAlignment="1">
      <alignment vertical="center"/>
    </xf>
    <xf numFmtId="43" fontId="10" fillId="0" borderId="0" xfId="1" applyFont="1" applyFill="1" applyAlignment="1">
      <alignment vertical="center"/>
    </xf>
    <xf numFmtId="0" fontId="7" fillId="0" borderId="0" xfId="0" applyFont="1" applyFill="1" applyAlignment="1">
      <alignment vertical="center"/>
    </xf>
    <xf numFmtId="43" fontId="7" fillId="0" borderId="0" xfId="1" applyFont="1" applyFill="1" applyAlignment="1">
      <alignment vertical="center" wrapText="1"/>
    </xf>
    <xf numFmtId="0" fontId="6" fillId="0" borderId="0" xfId="0" applyFont="1" applyAlignment="1"/>
    <xf numFmtId="0" fontId="11" fillId="4" borderId="2" xfId="0" applyFont="1" applyFill="1" applyBorder="1" applyAlignment="1">
      <alignment vertical="center"/>
    </xf>
    <xf numFmtId="0" fontId="0" fillId="0" borderId="6" xfId="0" applyBorder="1"/>
    <xf numFmtId="2" fontId="7" fillId="0" borderId="0" xfId="1" applyNumberFormat="1" applyFont="1" applyAlignment="1">
      <alignment vertical="center"/>
    </xf>
    <xf numFmtId="2" fontId="7" fillId="5" borderId="0" xfId="0" applyNumberFormat="1" applyFont="1" applyFill="1" applyAlignment="1">
      <alignment vertical="center"/>
    </xf>
    <xf numFmtId="43" fontId="7" fillId="0" borderId="5" xfId="1" applyFont="1" applyBorder="1" applyAlignment="1">
      <alignment vertical="center"/>
    </xf>
    <xf numFmtId="2" fontId="7" fillId="0" borderId="0" xfId="0" applyNumberFormat="1" applyFont="1" applyFill="1" applyAlignment="1">
      <alignment vertical="center"/>
    </xf>
    <xf numFmtId="43" fontId="0" fillId="0" borderId="0" xfId="0" applyNumberFormat="1"/>
    <xf numFmtId="43" fontId="0" fillId="0" borderId="0" xfId="1" applyFont="1"/>
    <xf numFmtId="43" fontId="10" fillId="0" borderId="0" xfId="1" applyFont="1" applyBorder="1"/>
    <xf numFmtId="0" fontId="0" fillId="0" borderId="0" xfId="0" applyFill="1"/>
    <xf numFmtId="0" fontId="8" fillId="3" borderId="0" xfId="0" applyFont="1" applyFill="1" applyBorder="1" applyAlignment="1">
      <alignment horizontal="center" vertical="top"/>
    </xf>
    <xf numFmtId="0" fontId="12" fillId="0" borderId="0" xfId="0" applyFont="1"/>
    <xf numFmtId="0" fontId="13" fillId="0" borderId="1" xfId="0" applyFont="1" applyBorder="1" applyAlignment="1">
      <alignment horizontal="left" vertical="center"/>
    </xf>
    <xf numFmtId="43" fontId="6" fillId="0" borderId="5" xfId="1" applyFont="1" applyBorder="1" applyAlignment="1">
      <alignment vertical="center"/>
    </xf>
    <xf numFmtId="43" fontId="13" fillId="0" borderId="5" xfId="1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43" fontId="13" fillId="0" borderId="0" xfId="1" applyFont="1" applyFill="1" applyAlignment="1">
      <alignment vertical="center"/>
    </xf>
    <xf numFmtId="2" fontId="6" fillId="0" borderId="0" xfId="1" applyNumberFormat="1" applyFont="1" applyAlignment="1">
      <alignment vertical="top" readingOrder="1"/>
    </xf>
    <xf numFmtId="43" fontId="6" fillId="0" borderId="0" xfId="1" applyFont="1" applyAlignment="1">
      <alignment vertical="center"/>
    </xf>
    <xf numFmtId="43" fontId="13" fillId="0" borderId="0" xfId="1" applyFont="1"/>
    <xf numFmtId="43" fontId="13" fillId="0" borderId="0" xfId="1" applyFont="1" applyBorder="1"/>
    <xf numFmtId="0" fontId="6" fillId="0" borderId="0" xfId="0" applyFont="1" applyAlignment="1">
      <alignment horizontal="left" vertical="center"/>
    </xf>
    <xf numFmtId="43" fontId="6" fillId="0" borderId="0" xfId="1" applyFont="1" applyFill="1" applyAlignment="1">
      <alignment vertical="center"/>
    </xf>
    <xf numFmtId="43" fontId="6" fillId="0" borderId="0" xfId="1" applyFont="1" applyFill="1" applyAlignment="1">
      <alignment vertical="top" readingOrder="1"/>
    </xf>
    <xf numFmtId="0" fontId="6" fillId="0" borderId="0" xfId="0" applyFont="1" applyAlignment="1">
      <alignment vertical="center"/>
    </xf>
    <xf numFmtId="43" fontId="6" fillId="0" borderId="0" xfId="1" applyFont="1"/>
    <xf numFmtId="0" fontId="6" fillId="0" borderId="0" xfId="0" applyFont="1" applyFill="1" applyAlignment="1">
      <alignment vertical="top" readingOrder="1"/>
    </xf>
    <xf numFmtId="2" fontId="6" fillId="0" borderId="0" xfId="0" applyNumberFormat="1" applyFont="1" applyFill="1" applyAlignment="1">
      <alignment vertical="top" readingOrder="1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vertical="center" wrapText="1"/>
    </xf>
    <xf numFmtId="43" fontId="6" fillId="0" borderId="0" xfId="1" applyFont="1" applyFill="1" applyAlignment="1">
      <alignment vertical="center" wrapText="1"/>
    </xf>
    <xf numFmtId="43" fontId="6" fillId="0" borderId="0" xfId="1" applyFont="1" applyAlignment="1">
      <alignment vertical="center" wrapText="1"/>
    </xf>
    <xf numFmtId="0" fontId="6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43" fontId="13" fillId="0" borderId="0" xfId="1" applyFont="1" applyBorder="1" applyAlignment="1">
      <alignment vertical="center"/>
    </xf>
    <xf numFmtId="0" fontId="14" fillId="4" borderId="2" xfId="0" applyFont="1" applyFill="1" applyBorder="1" applyAlignment="1">
      <alignment vertical="center"/>
    </xf>
    <xf numFmtId="164" fontId="13" fillId="4" borderId="2" xfId="0" applyNumberFormat="1" applyFont="1" applyFill="1" applyBorder="1" applyAlignment="1">
      <alignment vertical="center"/>
    </xf>
    <xf numFmtId="43" fontId="13" fillId="5" borderId="0" xfId="1" applyFont="1" applyFill="1" applyAlignment="1">
      <alignment vertical="top" readingOrder="1"/>
    </xf>
    <xf numFmtId="43" fontId="13" fillId="5" borderId="0" xfId="0" applyNumberFormat="1" applyFont="1" applyFill="1"/>
    <xf numFmtId="2" fontId="6" fillId="0" borderId="0" xfId="0" applyNumberFormat="1" applyFont="1"/>
    <xf numFmtId="43" fontId="10" fillId="0" borderId="0" xfId="0" applyNumberFormat="1" applyFont="1" applyBorder="1"/>
    <xf numFmtId="0" fontId="11" fillId="0" borderId="0" xfId="0" applyFont="1" applyFill="1" applyBorder="1" applyAlignment="1">
      <alignment vertical="center"/>
    </xf>
    <xf numFmtId="164" fontId="10" fillId="0" borderId="0" xfId="0" applyNumberFormat="1" applyFont="1" applyFill="1" applyBorder="1" applyAlignment="1">
      <alignment vertical="center"/>
    </xf>
    <xf numFmtId="0" fontId="9" fillId="0" borderId="0" xfId="0" applyFont="1"/>
    <xf numFmtId="0" fontId="13" fillId="0" borderId="5" xfId="0" applyFont="1" applyBorder="1" applyAlignment="1">
      <alignment horizontal="left" vertical="center"/>
    </xf>
    <xf numFmtId="43" fontId="13" fillId="0" borderId="0" xfId="1" applyFont="1" applyFill="1" applyAlignment="1">
      <alignment vertical="top" readingOrder="1"/>
    </xf>
    <xf numFmtId="43" fontId="13" fillId="0" borderId="0" xfId="0" applyNumberFormat="1" applyFont="1" applyFill="1"/>
    <xf numFmtId="43" fontId="13" fillId="0" borderId="0" xfId="1" applyFont="1" applyFill="1" applyBorder="1"/>
    <xf numFmtId="0" fontId="15" fillId="0" borderId="0" xfId="0" applyFont="1"/>
    <xf numFmtId="0" fontId="16" fillId="2" borderId="3" xfId="0" applyFont="1" applyFill="1" applyBorder="1" applyAlignment="1">
      <alignment horizontal="left" vertical="center"/>
    </xf>
    <xf numFmtId="0" fontId="16" fillId="3" borderId="0" xfId="0" applyFont="1" applyFill="1" applyBorder="1" applyAlignment="1">
      <alignment horizontal="center" vertical="top"/>
    </xf>
    <xf numFmtId="0" fontId="6" fillId="0" borderId="0" xfId="0" applyFont="1" applyFill="1"/>
    <xf numFmtId="0" fontId="14" fillId="0" borderId="0" xfId="0" applyFont="1" applyFill="1" applyBorder="1" applyAlignment="1">
      <alignment vertical="center"/>
    </xf>
    <xf numFmtId="164" fontId="13" fillId="0" borderId="0" xfId="0" applyNumberFormat="1" applyFont="1" applyFill="1" applyBorder="1" applyAlignment="1">
      <alignment vertical="center"/>
    </xf>
    <xf numFmtId="43" fontId="13" fillId="0" borderId="7" xfId="0" applyNumberFormat="1" applyFont="1" applyBorder="1"/>
    <xf numFmtId="0" fontId="16" fillId="3" borderId="8" xfId="0" applyFont="1" applyFill="1" applyBorder="1" applyAlignment="1">
      <alignment horizontal="center" vertical="center"/>
    </xf>
    <xf numFmtId="43" fontId="6" fillId="0" borderId="0" xfId="1" applyFont="1" applyBorder="1"/>
    <xf numFmtId="0" fontId="16" fillId="3" borderId="0" xfId="0" applyFont="1" applyFill="1" applyBorder="1" applyAlignment="1">
      <alignment horizontal="center" vertical="center"/>
    </xf>
    <xf numFmtId="43" fontId="13" fillId="0" borderId="5" xfId="0" applyNumberFormat="1" applyFont="1" applyBorder="1"/>
    <xf numFmtId="0" fontId="0" fillId="0" borderId="9" xfId="0" applyBorder="1"/>
    <xf numFmtId="43" fontId="13" fillId="0" borderId="10" xfId="1" applyFont="1" applyBorder="1"/>
    <xf numFmtId="0" fontId="0" fillId="0" borderId="11" xfId="0" applyBorder="1"/>
    <xf numFmtId="43" fontId="13" fillId="5" borderId="0" xfId="1" applyFont="1" applyFill="1" applyBorder="1"/>
    <xf numFmtId="0" fontId="16" fillId="3" borderId="10" xfId="0" applyFont="1" applyFill="1" applyBorder="1" applyAlignment="1">
      <alignment horizontal="center" vertical="center"/>
    </xf>
    <xf numFmtId="43" fontId="0" fillId="0" borderId="6" xfId="0" applyNumberFormat="1" applyBorder="1"/>
    <xf numFmtId="0" fontId="12" fillId="0" borderId="0" xfId="0" applyFont="1" applyBorder="1" applyAlignment="1">
      <alignment horizontal="left"/>
    </xf>
    <xf numFmtId="0" fontId="4" fillId="0" borderId="0" xfId="0" applyFont="1" applyBorder="1"/>
    <xf numFmtId="0" fontId="3" fillId="0" borderId="4" xfId="0" applyFont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center" vertical="center" wrapText="1" readingOrder="1"/>
    </xf>
    <xf numFmtId="0" fontId="2" fillId="0" borderId="4" xfId="0" applyFont="1" applyBorder="1" applyAlignment="1">
      <alignment horizontal="center" vertical="top" wrapText="1" readingOrder="1"/>
    </xf>
    <xf numFmtId="0" fontId="2" fillId="0" borderId="0" xfId="0" applyFont="1" applyBorder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top" readingOrder="1"/>
    </xf>
    <xf numFmtId="0" fontId="5" fillId="0" borderId="0" xfId="0" applyFont="1" applyBorder="1" applyAlignment="1">
      <alignment horizontal="center" vertical="top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381000</xdr:colOff>
      <xdr:row>0</xdr:row>
      <xdr:rowOff>133349</xdr:rowOff>
    </xdr:from>
    <xdr:to>
      <xdr:col>8</xdr:col>
      <xdr:colOff>733425</xdr:colOff>
      <xdr:row>4</xdr:row>
      <xdr:rowOff>57150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48975" y="133349"/>
          <a:ext cx="1352550" cy="95250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695325</xdr:colOff>
      <xdr:row>0</xdr:row>
      <xdr:rowOff>133350</xdr:rowOff>
    </xdr:from>
    <xdr:ext cx="1371600" cy="847725"/>
    <xdr:pic>
      <xdr:nvPicPr>
        <xdr:cNvPr id="3" name="Imagen 2">
          <a:extLst>
            <a:ext uri="{FF2B5EF4-FFF2-40B4-BE49-F238E27FC236}">
              <a16:creationId xmlns:a16="http://schemas.microsoft.com/office/drawing/2014/main" xmlns="" id="{65B4FBAB-BBF3-40AD-BAD7-1C58981ED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133350"/>
          <a:ext cx="13716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114299</xdr:colOff>
      <xdr:row>0</xdr:row>
      <xdr:rowOff>57150</xdr:rowOff>
    </xdr:from>
    <xdr:to>
      <xdr:col>2</xdr:col>
      <xdr:colOff>1038224</xdr:colOff>
      <xdr:row>3</xdr:row>
      <xdr:rowOff>171450</xdr:rowOff>
    </xdr:to>
    <xdr:pic>
      <xdr:nvPicPr>
        <xdr:cNvPr id="4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4" y="57150"/>
          <a:ext cx="923925" cy="9429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161926</xdr:colOff>
      <xdr:row>0</xdr:row>
      <xdr:rowOff>133349</xdr:rowOff>
    </xdr:from>
    <xdr:ext cx="714374" cy="828675"/>
    <xdr:pic>
      <xdr:nvPicPr>
        <xdr:cNvPr id="5" name="Imagen 4">
          <a:extLst>
            <a:ext uri="{FF2B5EF4-FFF2-40B4-BE49-F238E27FC236}">
              <a16:creationId xmlns:a16="http://schemas.microsoft.com/office/drawing/2014/main" xmlns="" id="{65B4FBAB-BBF3-40AD-BAD7-1C58981ED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6" y="133349"/>
          <a:ext cx="714374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1"/>
  <sheetViews>
    <sheetView tabSelected="1" topLeftCell="D1" workbookViewId="0">
      <selection activeCell="H66" sqref="H66"/>
    </sheetView>
  </sheetViews>
  <sheetFormatPr baseColWidth="10" defaultRowHeight="15" x14ac:dyDescent="0.25"/>
  <cols>
    <col min="1" max="1" width="56.85546875" customWidth="1"/>
    <col min="2" max="2" width="19" customWidth="1"/>
    <col min="3" max="3" width="19.42578125" customWidth="1"/>
    <col min="4" max="4" width="16.42578125" customWidth="1"/>
    <col min="5" max="5" width="15.5703125" style="1" customWidth="1"/>
    <col min="6" max="6" width="15.7109375" style="1" customWidth="1"/>
    <col min="7" max="7" width="14" style="1" customWidth="1"/>
    <col min="8" max="8" width="15" style="1" customWidth="1"/>
    <col min="9" max="9" width="14.42578125" style="1" customWidth="1"/>
    <col min="10" max="13" width="16.140625" style="1" customWidth="1"/>
    <col min="14" max="14" width="15.28515625" customWidth="1"/>
    <col min="15" max="15" width="20.7109375" customWidth="1"/>
  </cols>
  <sheetData>
    <row r="1" spans="1:17" ht="28.5" customHeight="1" x14ac:dyDescent="0.25">
      <c r="A1" s="96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17" ht="21" x14ac:dyDescent="0.25">
      <c r="A2" s="98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</row>
    <row r="3" spans="1:17" ht="15.75" x14ac:dyDescent="0.25">
      <c r="A3" s="100" t="s">
        <v>91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</row>
    <row r="4" spans="1:17" ht="15.75" x14ac:dyDescent="0.25">
      <c r="A4" s="102" t="s">
        <v>2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7" ht="15.75" x14ac:dyDescent="0.25">
      <c r="A5" s="104" t="s">
        <v>3</v>
      </c>
      <c r="B5" s="104"/>
      <c r="C5" s="104"/>
      <c r="D5" s="104"/>
      <c r="E5" s="105"/>
      <c r="F5" s="105"/>
      <c r="G5" s="105"/>
      <c r="H5" s="105"/>
      <c r="I5" s="105"/>
      <c r="J5" s="105"/>
      <c r="K5" s="105"/>
      <c r="L5" s="105"/>
      <c r="M5" s="105"/>
      <c r="N5" s="105"/>
    </row>
    <row r="6" spans="1:17" x14ac:dyDescent="0.25">
      <c r="A6" s="1"/>
      <c r="B6" s="1"/>
      <c r="C6" s="1"/>
      <c r="D6" s="29"/>
      <c r="E6" s="88"/>
      <c r="F6" s="88"/>
      <c r="G6" s="88"/>
      <c r="H6" s="88"/>
      <c r="I6" s="88"/>
      <c r="J6" s="88"/>
      <c r="K6" s="88"/>
      <c r="L6" s="88"/>
      <c r="M6" s="88"/>
      <c r="N6" s="90"/>
      <c r="O6" s="29"/>
    </row>
    <row r="7" spans="1:17" x14ac:dyDescent="0.25">
      <c r="A7" s="78" t="s">
        <v>4</v>
      </c>
      <c r="B7" s="79" t="s">
        <v>81</v>
      </c>
      <c r="C7" s="79" t="s">
        <v>82</v>
      </c>
      <c r="D7" s="84" t="s">
        <v>5</v>
      </c>
      <c r="E7" s="86" t="s">
        <v>94</v>
      </c>
      <c r="F7" s="86" t="s">
        <v>95</v>
      </c>
      <c r="G7" s="86" t="s">
        <v>96</v>
      </c>
      <c r="H7" s="86" t="s">
        <v>99</v>
      </c>
      <c r="I7" s="86" t="s">
        <v>100</v>
      </c>
      <c r="J7" s="86" t="s">
        <v>101</v>
      </c>
      <c r="K7" s="86" t="s">
        <v>102</v>
      </c>
      <c r="L7" s="86" t="s">
        <v>103</v>
      </c>
      <c r="M7" s="86" t="s">
        <v>104</v>
      </c>
      <c r="N7" s="92" t="s">
        <v>6</v>
      </c>
      <c r="O7" s="29"/>
    </row>
    <row r="8" spans="1:17" x14ac:dyDescent="0.25">
      <c r="A8" s="73" t="s">
        <v>7</v>
      </c>
      <c r="B8" s="42">
        <f>SUM(B9,B15,B25,B35)</f>
        <v>991316436</v>
      </c>
      <c r="C8" s="41"/>
      <c r="D8" s="83">
        <f>SUM(D9,D15,D25,D2)</f>
        <v>5082580.28</v>
      </c>
      <c r="E8" s="87">
        <f t="shared" ref="E8:J8" si="0">SUM(E9,E15,E25)</f>
        <v>94445562.610000014</v>
      </c>
      <c r="F8" s="87">
        <f t="shared" si="0"/>
        <v>48324993.390000001</v>
      </c>
      <c r="G8" s="87">
        <f t="shared" si="0"/>
        <v>57042236.530000001</v>
      </c>
      <c r="H8" s="87">
        <f t="shared" si="0"/>
        <v>54816717.349999994</v>
      </c>
      <c r="I8" s="87">
        <f t="shared" si="0"/>
        <v>59646151.210000001</v>
      </c>
      <c r="J8" s="87">
        <f t="shared" si="0"/>
        <v>56691488.049999997</v>
      </c>
      <c r="K8" s="87">
        <f>SUM(K9,K15,K25)</f>
        <v>47165284.210000001</v>
      </c>
      <c r="L8" s="87">
        <f>SUM(L9,L15,L25)</f>
        <v>62112711.420000002</v>
      </c>
      <c r="M8" s="87">
        <f>SUM(M9,M15,M25)</f>
        <v>66911655.800000004</v>
      </c>
      <c r="N8" s="89">
        <f>SUM(D8:M8)</f>
        <v>552239380.85000002</v>
      </c>
      <c r="O8" s="93">
        <v>485327725.05000001</v>
      </c>
    </row>
    <row r="9" spans="1:17" x14ac:dyDescent="0.25">
      <c r="A9" s="43" t="s">
        <v>8</v>
      </c>
      <c r="B9" s="44">
        <f>SUM(B10:B14)</f>
        <v>596637729</v>
      </c>
      <c r="C9" s="45"/>
      <c r="D9" s="47">
        <f t="shared" ref="D9:I9" si="1">SUM(D10:D14)</f>
        <v>0</v>
      </c>
      <c r="E9" s="47">
        <f t="shared" si="1"/>
        <v>87017331.820000008</v>
      </c>
      <c r="F9" s="47">
        <f t="shared" si="1"/>
        <v>43133918.160000004</v>
      </c>
      <c r="G9" s="47">
        <f t="shared" si="1"/>
        <v>47851804.020000003</v>
      </c>
      <c r="H9" s="47">
        <f t="shared" si="1"/>
        <v>43886696.839999996</v>
      </c>
      <c r="I9" s="47">
        <f t="shared" si="1"/>
        <v>42857505.18</v>
      </c>
      <c r="J9" s="47">
        <f>SUM(J10:J14)</f>
        <v>42867056.920000002</v>
      </c>
      <c r="K9" s="47">
        <f>SUM(K10:K14)</f>
        <v>40420142.910000004</v>
      </c>
      <c r="L9" s="47">
        <f>SUM(L10:L14)</f>
        <v>44500048.480000004</v>
      </c>
      <c r="M9" s="47">
        <f>SUM(M10:M14)</f>
        <v>46073800.150000006</v>
      </c>
      <c r="N9" s="48">
        <f>SUM(D9:M9)</f>
        <v>438608304.48000014</v>
      </c>
      <c r="O9" s="34"/>
      <c r="P9" s="36"/>
      <c r="Q9" s="36"/>
    </row>
    <row r="10" spans="1:17" x14ac:dyDescent="0.25">
      <c r="A10" s="49" t="s">
        <v>9</v>
      </c>
      <c r="B10" s="50">
        <v>479878359</v>
      </c>
      <c r="C10" s="51"/>
      <c r="D10" s="46"/>
      <c r="E10" s="46">
        <v>72133246.420000002</v>
      </c>
      <c r="F10" s="46">
        <v>35998832.600000001</v>
      </c>
      <c r="G10" s="46">
        <v>32217307.940000001</v>
      </c>
      <c r="H10" s="46">
        <v>37289938.789999999</v>
      </c>
      <c r="I10" s="46">
        <v>35815560.329999998</v>
      </c>
      <c r="J10" s="46">
        <v>35807065.93</v>
      </c>
      <c r="K10" s="46">
        <v>33390278.059999999</v>
      </c>
      <c r="L10" s="46">
        <v>37447518.210000001</v>
      </c>
      <c r="M10" s="46">
        <v>39018672.240000002</v>
      </c>
      <c r="N10" s="85">
        <f>SUM(E10:M10)</f>
        <v>359118420.51999998</v>
      </c>
      <c r="O10" s="34"/>
    </row>
    <row r="11" spans="1:17" x14ac:dyDescent="0.25">
      <c r="A11" s="49" t="s">
        <v>10</v>
      </c>
      <c r="B11" s="50">
        <v>47386000</v>
      </c>
      <c r="C11" s="51"/>
      <c r="D11" s="53"/>
      <c r="E11" s="53">
        <v>4425700</v>
      </c>
      <c r="F11" s="53">
        <v>1937600</v>
      </c>
      <c r="G11" s="53">
        <v>11002851.02</v>
      </c>
      <c r="H11" s="53">
        <v>1402500</v>
      </c>
      <c r="I11" s="53">
        <v>1874050</v>
      </c>
      <c r="J11" s="53">
        <v>1919950</v>
      </c>
      <c r="K11" s="53">
        <v>1891200</v>
      </c>
      <c r="L11" s="53">
        <v>1913300</v>
      </c>
      <c r="M11" s="53">
        <v>1906400</v>
      </c>
      <c r="N11" s="85">
        <f>SUM(D11:M11)</f>
        <v>28273551.02</v>
      </c>
      <c r="O11" s="34"/>
    </row>
    <row r="12" spans="1:17" s="1" customFormat="1" x14ac:dyDescent="0.25">
      <c r="A12" s="27" t="s">
        <v>12</v>
      </c>
      <c r="B12" s="50">
        <v>0</v>
      </c>
      <c r="C12" s="54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85">
        <f t="shared" ref="N12:N13" si="2">SUM(D12:F12)</f>
        <v>0</v>
      </c>
      <c r="O12" s="34"/>
    </row>
    <row r="13" spans="1:17" x14ac:dyDescent="0.25">
      <c r="A13" s="49" t="s">
        <v>11</v>
      </c>
      <c r="B13" s="50">
        <v>0</v>
      </c>
      <c r="C13" s="54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85">
        <f t="shared" si="2"/>
        <v>0</v>
      </c>
      <c r="O13" s="34"/>
    </row>
    <row r="14" spans="1:17" x14ac:dyDescent="0.25">
      <c r="A14" s="49" t="s">
        <v>13</v>
      </c>
      <c r="B14" s="50">
        <v>69373370</v>
      </c>
      <c r="C14" s="51">
        <v>-120000</v>
      </c>
      <c r="D14" s="53"/>
      <c r="E14" s="53">
        <v>10458385.4</v>
      </c>
      <c r="F14" s="53">
        <v>5197485.5599999996</v>
      </c>
      <c r="G14" s="53">
        <v>4631645.0599999996</v>
      </c>
      <c r="H14" s="53">
        <v>5194258.05</v>
      </c>
      <c r="I14" s="53">
        <v>5167894.8499999996</v>
      </c>
      <c r="J14" s="53">
        <v>5140040.99</v>
      </c>
      <c r="K14" s="53">
        <v>5138664.8499999996</v>
      </c>
      <c r="L14" s="53">
        <v>5139230.2699999996</v>
      </c>
      <c r="M14" s="53">
        <v>5148727.91</v>
      </c>
      <c r="N14" s="85">
        <f>SUM(D14:L14)</f>
        <v>46067605.030000001</v>
      </c>
      <c r="O14" s="34"/>
    </row>
    <row r="15" spans="1:17" x14ac:dyDescent="0.25">
      <c r="A15" s="43" t="s">
        <v>14</v>
      </c>
      <c r="B15" s="44">
        <f>SUM(B16:B24)</f>
        <v>33649474</v>
      </c>
      <c r="C15" s="51"/>
      <c r="D15" s="47">
        <f>SUM(D16:D24)</f>
        <v>549283.74</v>
      </c>
      <c r="E15" s="47">
        <f>SUM(E16:E24)</f>
        <v>798423.33</v>
      </c>
      <c r="F15" s="47">
        <f>SUM(F16:F24)</f>
        <v>1065950.18</v>
      </c>
      <c r="G15" s="47">
        <f>SUM(G16:G23)</f>
        <v>733764.66</v>
      </c>
      <c r="H15" s="47">
        <f t="shared" ref="H15:M15" si="3">SUM(H16:H24)</f>
        <v>1649375.0499999998</v>
      </c>
      <c r="I15" s="47">
        <f t="shared" si="3"/>
        <v>2614949.6</v>
      </c>
      <c r="J15" s="47">
        <f t="shared" si="3"/>
        <v>581439.79</v>
      </c>
      <c r="K15" s="47">
        <f t="shared" si="3"/>
        <v>888715</v>
      </c>
      <c r="L15" s="47">
        <f t="shared" si="3"/>
        <v>3448942.85</v>
      </c>
      <c r="M15" s="47">
        <f t="shared" si="3"/>
        <v>1806389.81</v>
      </c>
      <c r="N15" s="48">
        <f>SUM(D15:M15)</f>
        <v>14137234.010000002</v>
      </c>
      <c r="O15" s="34"/>
    </row>
    <row r="16" spans="1:17" x14ac:dyDescent="0.25">
      <c r="A16" s="49" t="s">
        <v>15</v>
      </c>
      <c r="B16" s="50">
        <v>9300000</v>
      </c>
      <c r="C16" s="51"/>
      <c r="D16" s="53">
        <v>273922.45</v>
      </c>
      <c r="E16" s="53">
        <v>229030.08</v>
      </c>
      <c r="F16" s="53">
        <v>65197.3</v>
      </c>
      <c r="G16" s="53">
        <v>355602.06</v>
      </c>
      <c r="H16" s="53"/>
      <c r="I16" s="53">
        <v>565315.54</v>
      </c>
      <c r="J16" s="53"/>
      <c r="K16" s="53">
        <v>194700</v>
      </c>
      <c r="L16" s="53">
        <v>1478670.19</v>
      </c>
      <c r="M16" s="53">
        <v>160000</v>
      </c>
      <c r="N16" s="85">
        <f>SUM(D16:M16)</f>
        <v>3322437.62</v>
      </c>
      <c r="O16" s="34"/>
    </row>
    <row r="17" spans="1:15" x14ac:dyDescent="0.25">
      <c r="A17" s="49" t="s">
        <v>16</v>
      </c>
      <c r="B17" s="50">
        <v>5000000</v>
      </c>
      <c r="C17" s="51"/>
      <c r="D17" s="53">
        <v>275058</v>
      </c>
      <c r="E17" s="53">
        <v>318128</v>
      </c>
      <c r="F17" s="53"/>
      <c r="G17" s="53">
        <v>317192.56</v>
      </c>
      <c r="H17" s="53">
        <v>1360634.4</v>
      </c>
      <c r="I17" s="53"/>
      <c r="J17" s="53">
        <v>233345</v>
      </c>
      <c r="K17" s="53">
        <v>693840</v>
      </c>
      <c r="L17" s="53">
        <v>953772.76</v>
      </c>
      <c r="M17" s="53">
        <v>711149.42</v>
      </c>
      <c r="N17" s="85">
        <f t="shared" ref="N17:N80" si="4">SUM(D17:M17)</f>
        <v>4863120.1399999997</v>
      </c>
      <c r="O17" s="34"/>
    </row>
    <row r="18" spans="1:15" x14ac:dyDescent="0.25">
      <c r="A18" s="49" t="s">
        <v>17</v>
      </c>
      <c r="B18" s="56">
        <v>0</v>
      </c>
      <c r="C18" s="51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85">
        <f t="shared" si="4"/>
        <v>0</v>
      </c>
      <c r="O18" s="34"/>
    </row>
    <row r="19" spans="1:15" x14ac:dyDescent="0.25">
      <c r="A19" s="49" t="s">
        <v>18</v>
      </c>
      <c r="B19" s="50">
        <v>400000</v>
      </c>
      <c r="C19" s="51">
        <v>0</v>
      </c>
      <c r="D19" s="53"/>
      <c r="E19" s="53">
        <v>40500</v>
      </c>
      <c r="F19" s="53"/>
      <c r="G19" s="53"/>
      <c r="H19" s="53">
        <v>82000</v>
      </c>
      <c r="I19" s="53">
        <v>40500</v>
      </c>
      <c r="J19" s="53">
        <v>46916</v>
      </c>
      <c r="K19" s="53"/>
      <c r="L19" s="53">
        <v>46916</v>
      </c>
      <c r="M19" s="53">
        <v>93832</v>
      </c>
      <c r="N19" s="85">
        <f t="shared" si="4"/>
        <v>350664</v>
      </c>
      <c r="O19" s="34"/>
    </row>
    <row r="20" spans="1:15" x14ac:dyDescent="0.25">
      <c r="A20" s="49" t="s">
        <v>19</v>
      </c>
      <c r="B20" s="50">
        <v>0</v>
      </c>
      <c r="C20" s="51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85">
        <f t="shared" si="4"/>
        <v>0</v>
      </c>
      <c r="O20" s="34"/>
    </row>
    <row r="21" spans="1:15" x14ac:dyDescent="0.25">
      <c r="A21" s="49" t="s">
        <v>20</v>
      </c>
      <c r="B21" s="50">
        <v>0</v>
      </c>
      <c r="C21" s="51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85">
        <f t="shared" si="4"/>
        <v>0</v>
      </c>
      <c r="O21" s="34"/>
    </row>
    <row r="22" spans="1:15" ht="25.5" x14ac:dyDescent="0.25">
      <c r="A22" s="57" t="s">
        <v>21</v>
      </c>
      <c r="B22" s="58">
        <v>14549474</v>
      </c>
      <c r="C22" s="51">
        <v>0</v>
      </c>
      <c r="D22" s="53"/>
      <c r="E22" s="53">
        <v>165472.46</v>
      </c>
      <c r="F22" s="53">
        <v>997600</v>
      </c>
      <c r="G22" s="53"/>
      <c r="H22" s="53">
        <v>206500</v>
      </c>
      <c r="I22" s="53">
        <v>2006000</v>
      </c>
      <c r="J22" s="53">
        <v>70800</v>
      </c>
      <c r="K22" s="53"/>
      <c r="L22" s="53">
        <v>759346.94</v>
      </c>
      <c r="M22" s="53">
        <v>841031.64</v>
      </c>
      <c r="N22" s="85">
        <f t="shared" si="4"/>
        <v>5046751.04</v>
      </c>
      <c r="O22" s="34"/>
    </row>
    <row r="23" spans="1:15" x14ac:dyDescent="0.25">
      <c r="A23" s="49" t="s">
        <v>22</v>
      </c>
      <c r="B23" s="50">
        <v>4400000</v>
      </c>
      <c r="C23" s="51">
        <v>0</v>
      </c>
      <c r="D23" s="53">
        <v>303.29000000000002</v>
      </c>
      <c r="E23" s="53">
        <v>45292.79</v>
      </c>
      <c r="F23" s="53">
        <v>3152.88</v>
      </c>
      <c r="G23" s="53">
        <v>60970.04</v>
      </c>
      <c r="H23" s="53">
        <v>240.65</v>
      </c>
      <c r="I23" s="53">
        <v>3134.06</v>
      </c>
      <c r="J23" s="53">
        <v>378.79</v>
      </c>
      <c r="K23" s="53">
        <v>175</v>
      </c>
      <c r="L23" s="53">
        <v>210236.96</v>
      </c>
      <c r="M23" s="53">
        <v>376.75</v>
      </c>
      <c r="N23" s="85">
        <f t="shared" si="4"/>
        <v>324261.20999999996</v>
      </c>
      <c r="O23" s="34"/>
    </row>
    <row r="24" spans="1:15" x14ac:dyDescent="0.25">
      <c r="A24" s="49" t="s">
        <v>23</v>
      </c>
      <c r="B24" s="56">
        <v>0</v>
      </c>
      <c r="C24" s="51"/>
      <c r="D24" s="53"/>
      <c r="E24" s="53"/>
      <c r="F24" s="53"/>
      <c r="G24" s="53"/>
      <c r="H24" s="53"/>
      <c r="I24" s="53"/>
      <c r="J24" s="53">
        <v>230000</v>
      </c>
      <c r="K24" s="53"/>
      <c r="L24" s="53"/>
      <c r="M24" s="53"/>
      <c r="N24" s="85">
        <f t="shared" si="4"/>
        <v>230000</v>
      </c>
      <c r="O24" s="34"/>
    </row>
    <row r="25" spans="1:15" x14ac:dyDescent="0.25">
      <c r="A25" s="43" t="s">
        <v>24</v>
      </c>
      <c r="B25" s="44">
        <f>SUM(B26:B34)</f>
        <v>350229233</v>
      </c>
      <c r="C25" s="51"/>
      <c r="D25" s="47">
        <f t="shared" ref="D25" si="5">SUM(D26:D34)</f>
        <v>4533296.54</v>
      </c>
      <c r="E25" s="47">
        <f t="shared" ref="E25:J25" si="6">SUM(E26:E34)</f>
        <v>6629807.4600000009</v>
      </c>
      <c r="F25" s="47">
        <f t="shared" si="6"/>
        <v>4125125.05</v>
      </c>
      <c r="G25" s="47">
        <f t="shared" si="6"/>
        <v>8456667.8499999996</v>
      </c>
      <c r="H25" s="47">
        <f t="shared" si="6"/>
        <v>9280645.4600000009</v>
      </c>
      <c r="I25" s="47">
        <f t="shared" si="6"/>
        <v>14173696.43</v>
      </c>
      <c r="J25" s="47">
        <f t="shared" si="6"/>
        <v>13242991.34</v>
      </c>
      <c r="K25" s="47">
        <f>SUM(K26:K34)</f>
        <v>5856426.2999999998</v>
      </c>
      <c r="L25" s="47">
        <f>SUM(L26:L50)</f>
        <v>14163720.09</v>
      </c>
      <c r="M25" s="47">
        <f>SUM(M26:M49)</f>
        <v>19031465.839999996</v>
      </c>
      <c r="N25" s="85">
        <f t="shared" si="4"/>
        <v>99493842.359999985</v>
      </c>
      <c r="O25" s="34"/>
    </row>
    <row r="26" spans="1:15" x14ac:dyDescent="0.25">
      <c r="A26" s="49" t="s">
        <v>25</v>
      </c>
      <c r="B26" s="50">
        <v>38994385</v>
      </c>
      <c r="C26" s="51">
        <v>0</v>
      </c>
      <c r="D26" s="53">
        <v>28124.44</v>
      </c>
      <c r="E26" s="53">
        <v>1279298</v>
      </c>
      <c r="F26" s="53">
        <v>297005.90999999997</v>
      </c>
      <c r="G26" s="53">
        <v>9641</v>
      </c>
      <c r="H26" s="53">
        <v>409361</v>
      </c>
      <c r="I26" s="53">
        <v>2214319.15</v>
      </c>
      <c r="J26" s="53"/>
      <c r="K26" s="53"/>
      <c r="L26" s="53">
        <v>1275502.44</v>
      </c>
      <c r="M26" s="53">
        <v>1420673.51</v>
      </c>
      <c r="N26" s="85">
        <f t="shared" si="4"/>
        <v>6933925.4499999993</v>
      </c>
      <c r="O26" s="34"/>
    </row>
    <row r="27" spans="1:15" x14ac:dyDescent="0.25">
      <c r="A27" s="49" t="s">
        <v>26</v>
      </c>
      <c r="B27" s="50">
        <v>2500000</v>
      </c>
      <c r="C27" s="51"/>
      <c r="D27" s="53">
        <v>203904</v>
      </c>
      <c r="E27" s="53">
        <v>1062896.8</v>
      </c>
      <c r="F27" s="53">
        <v>532.5</v>
      </c>
      <c r="G27" s="53"/>
      <c r="H27" s="53">
        <v>5849.85</v>
      </c>
      <c r="I27" s="53"/>
      <c r="J27" s="53">
        <v>21240</v>
      </c>
      <c r="K27" s="53"/>
      <c r="L27" s="53">
        <v>1006146.2</v>
      </c>
      <c r="M27" s="53">
        <v>227560.64</v>
      </c>
      <c r="N27" s="85">
        <f t="shared" si="4"/>
        <v>2528129.9900000002</v>
      </c>
      <c r="O27" s="34"/>
    </row>
    <row r="28" spans="1:15" x14ac:dyDescent="0.25">
      <c r="A28" s="49" t="s">
        <v>27</v>
      </c>
      <c r="B28" s="50"/>
      <c r="C28" s="51"/>
      <c r="D28" s="53"/>
      <c r="E28" s="53">
        <v>218825.1</v>
      </c>
      <c r="F28" s="53">
        <v>351640</v>
      </c>
      <c r="G28" s="53"/>
      <c r="H28" s="53">
        <v>828770.05</v>
      </c>
      <c r="I28" s="53">
        <v>282279.59999999998</v>
      </c>
      <c r="J28" s="53">
        <v>1576574.4</v>
      </c>
      <c r="K28" s="53">
        <v>355091.5</v>
      </c>
      <c r="L28" s="53">
        <v>721144.98</v>
      </c>
      <c r="M28" s="53">
        <v>287625</v>
      </c>
      <c r="N28" s="85">
        <f t="shared" si="4"/>
        <v>4621950.63</v>
      </c>
      <c r="O28" s="34"/>
    </row>
    <row r="29" spans="1:15" x14ac:dyDescent="0.25">
      <c r="A29" s="49" t="s">
        <v>28</v>
      </c>
      <c r="B29" s="50">
        <v>91657308</v>
      </c>
      <c r="C29" s="51">
        <v>0</v>
      </c>
      <c r="D29" s="53">
        <v>1860616.64</v>
      </c>
      <c r="E29" s="53">
        <v>1225450</v>
      </c>
      <c r="F29" s="53">
        <v>1374630</v>
      </c>
      <c r="G29" s="53">
        <v>203000</v>
      </c>
      <c r="H29" s="53">
        <v>2186135.9</v>
      </c>
      <c r="I29" s="53">
        <v>1560181</v>
      </c>
      <c r="J29" s="53">
        <v>2260700</v>
      </c>
      <c r="K29" s="53"/>
      <c r="L29" s="53">
        <v>5051100</v>
      </c>
      <c r="M29" s="53">
        <v>5651577.7999999998</v>
      </c>
      <c r="N29" s="85">
        <f t="shared" si="4"/>
        <v>21373391.34</v>
      </c>
      <c r="O29" s="34"/>
    </row>
    <row r="30" spans="1:15" x14ac:dyDescent="0.25">
      <c r="A30" s="49" t="s">
        <v>29</v>
      </c>
      <c r="B30" s="50">
        <v>4000000</v>
      </c>
      <c r="C30" s="51"/>
      <c r="D30" s="53">
        <v>6960</v>
      </c>
      <c r="F30" s="53">
        <v>720</v>
      </c>
      <c r="G30" s="53">
        <v>3088.06</v>
      </c>
      <c r="H30" s="53">
        <v>19824</v>
      </c>
      <c r="I30" s="53"/>
      <c r="J30" s="53">
        <v>4499.6000000000004</v>
      </c>
      <c r="K30" s="53"/>
      <c r="L30" s="53">
        <v>18800</v>
      </c>
      <c r="M30" s="53">
        <v>1335</v>
      </c>
      <c r="N30" s="85">
        <f t="shared" si="4"/>
        <v>55226.659999999996</v>
      </c>
      <c r="O30" s="34"/>
    </row>
    <row r="31" spans="1:15" x14ac:dyDescent="0.25">
      <c r="A31" s="49" t="s">
        <v>30</v>
      </c>
      <c r="B31" s="50">
        <v>1700000</v>
      </c>
      <c r="C31" s="51"/>
      <c r="D31" s="53">
        <v>74281.399999999994</v>
      </c>
      <c r="E31" s="53">
        <v>25842</v>
      </c>
      <c r="F31" s="53">
        <v>193310.25</v>
      </c>
      <c r="G31" s="53">
        <v>17247.650000000001</v>
      </c>
      <c r="H31" s="53">
        <v>407844.18</v>
      </c>
      <c r="I31" s="53">
        <v>28966.11</v>
      </c>
      <c r="J31" s="53">
        <v>84935.42</v>
      </c>
      <c r="K31" s="53"/>
      <c r="L31" s="53">
        <v>70246.039999999994</v>
      </c>
      <c r="M31" s="53">
        <v>48669.71</v>
      </c>
      <c r="N31" s="85">
        <f t="shared" si="4"/>
        <v>951342.76</v>
      </c>
      <c r="O31" s="34"/>
    </row>
    <row r="32" spans="1:15" x14ac:dyDescent="0.25">
      <c r="A32" s="49" t="s">
        <v>31</v>
      </c>
      <c r="B32" s="50">
        <v>106752816</v>
      </c>
      <c r="C32" s="51"/>
      <c r="D32" s="53">
        <v>689013.41</v>
      </c>
      <c r="E32" s="53">
        <v>1865127</v>
      </c>
      <c r="F32" s="53">
        <v>994096.9</v>
      </c>
      <c r="G32" s="53">
        <v>7705020.5999999996</v>
      </c>
      <c r="H32" s="53">
        <v>342183.48</v>
      </c>
      <c r="I32" s="53">
        <v>8285899.5700000003</v>
      </c>
      <c r="J32" s="53">
        <v>3786874.2</v>
      </c>
      <c r="K32" s="53">
        <v>4306750</v>
      </c>
      <c r="L32" s="53">
        <v>1192083.8</v>
      </c>
      <c r="M32" s="53">
        <v>6400390.7599999998</v>
      </c>
      <c r="N32" s="85">
        <f t="shared" si="4"/>
        <v>35567439.719999999</v>
      </c>
      <c r="O32" s="34"/>
    </row>
    <row r="33" spans="1:15" ht="25.5" x14ac:dyDescent="0.25">
      <c r="A33" s="61" t="s">
        <v>32</v>
      </c>
      <c r="B33" s="58"/>
      <c r="C33" s="51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85">
        <f t="shared" si="4"/>
        <v>0</v>
      </c>
      <c r="O33" s="34"/>
    </row>
    <row r="34" spans="1:15" x14ac:dyDescent="0.25">
      <c r="A34" s="49" t="s">
        <v>33</v>
      </c>
      <c r="B34" s="50">
        <v>104624724</v>
      </c>
      <c r="C34" s="51"/>
      <c r="D34" s="53">
        <v>1670396.65</v>
      </c>
      <c r="E34" s="53">
        <v>952368.56</v>
      </c>
      <c r="F34" s="53">
        <v>913189.49</v>
      </c>
      <c r="G34" s="53">
        <v>518670.54</v>
      </c>
      <c r="H34" s="53">
        <v>5080677</v>
      </c>
      <c r="I34" s="53">
        <v>1802051</v>
      </c>
      <c r="J34" s="53">
        <v>5508167.7199999997</v>
      </c>
      <c r="K34" s="53">
        <v>1194584.8</v>
      </c>
      <c r="L34" s="53">
        <v>4828696.63</v>
      </c>
      <c r="M34" s="53">
        <v>4993633.42</v>
      </c>
      <c r="N34" s="85">
        <f t="shared" si="4"/>
        <v>27462435.810000002</v>
      </c>
      <c r="O34" s="34"/>
    </row>
    <row r="35" spans="1:15" x14ac:dyDescent="0.25">
      <c r="A35" s="43" t="s">
        <v>34</v>
      </c>
      <c r="B35" s="44">
        <f>SUM(B36:B43)</f>
        <v>10800000</v>
      </c>
      <c r="C35" s="55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85">
        <f t="shared" si="4"/>
        <v>0</v>
      </c>
      <c r="O35" s="34"/>
    </row>
    <row r="36" spans="1:15" x14ac:dyDescent="0.25">
      <c r="A36" s="49" t="s">
        <v>35</v>
      </c>
      <c r="B36" s="50">
        <v>10800000</v>
      </c>
      <c r="C36" s="54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85">
        <f t="shared" si="4"/>
        <v>0</v>
      </c>
      <c r="O36" s="34"/>
    </row>
    <row r="37" spans="1:15" x14ac:dyDescent="0.25">
      <c r="A37" s="49" t="s">
        <v>36</v>
      </c>
      <c r="B37" s="50"/>
      <c r="C37" s="54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85">
        <f t="shared" si="4"/>
        <v>0</v>
      </c>
      <c r="O37" s="34"/>
    </row>
    <row r="38" spans="1:15" x14ac:dyDescent="0.25">
      <c r="A38" s="49" t="s">
        <v>37</v>
      </c>
      <c r="B38" s="50"/>
      <c r="C38" s="54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85">
        <f t="shared" si="4"/>
        <v>0</v>
      </c>
      <c r="O38" s="34"/>
    </row>
    <row r="39" spans="1:15" ht="25.5" x14ac:dyDescent="0.25">
      <c r="A39" s="62" t="s">
        <v>38</v>
      </c>
      <c r="B39" s="50"/>
      <c r="C39" s="54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85">
        <f t="shared" si="4"/>
        <v>0</v>
      </c>
      <c r="O39" s="34"/>
    </row>
    <row r="40" spans="1:15" ht="25.5" x14ac:dyDescent="0.25">
      <c r="A40" s="61" t="s">
        <v>39</v>
      </c>
      <c r="B40" s="50"/>
      <c r="C40" s="54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85">
        <f t="shared" si="4"/>
        <v>0</v>
      </c>
      <c r="O40" s="34"/>
    </row>
    <row r="41" spans="1:15" x14ac:dyDescent="0.25">
      <c r="A41" s="49" t="s">
        <v>40</v>
      </c>
      <c r="B41" s="50"/>
      <c r="C41" s="54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85">
        <f t="shared" si="4"/>
        <v>0</v>
      </c>
      <c r="O41" s="34"/>
    </row>
    <row r="42" spans="1:15" x14ac:dyDescent="0.25">
      <c r="A42" s="49" t="s">
        <v>41</v>
      </c>
      <c r="B42" s="50"/>
      <c r="C42" s="54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85">
        <f t="shared" si="4"/>
        <v>0</v>
      </c>
      <c r="O42" s="34"/>
    </row>
    <row r="43" spans="1:15" x14ac:dyDescent="0.25">
      <c r="A43" s="49" t="s">
        <v>42</v>
      </c>
      <c r="B43" s="50"/>
      <c r="C43" s="54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85">
        <f t="shared" si="4"/>
        <v>0</v>
      </c>
      <c r="O43" s="34"/>
    </row>
    <row r="44" spans="1:15" x14ac:dyDescent="0.25">
      <c r="A44" s="43" t="s">
        <v>43</v>
      </c>
      <c r="B44" s="50"/>
      <c r="C44" s="54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85">
        <f t="shared" si="4"/>
        <v>0</v>
      </c>
      <c r="O44" s="34"/>
    </row>
    <row r="45" spans="1:15" x14ac:dyDescent="0.25">
      <c r="A45" s="49" t="s">
        <v>44</v>
      </c>
      <c r="B45" s="46"/>
      <c r="C45" s="54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85">
        <f t="shared" si="4"/>
        <v>0</v>
      </c>
      <c r="O45" s="34"/>
    </row>
    <row r="46" spans="1:15" x14ac:dyDescent="0.25">
      <c r="A46" s="49" t="s">
        <v>45</v>
      </c>
      <c r="B46" s="46"/>
      <c r="C46" s="54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85">
        <f t="shared" si="4"/>
        <v>0</v>
      </c>
      <c r="O46" s="34"/>
    </row>
    <row r="47" spans="1:15" x14ac:dyDescent="0.25">
      <c r="A47" s="49" t="s">
        <v>46</v>
      </c>
      <c r="B47" s="46"/>
      <c r="C47" s="54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85">
        <f t="shared" si="4"/>
        <v>0</v>
      </c>
      <c r="O47" s="34"/>
    </row>
    <row r="48" spans="1:15" ht="25.5" x14ac:dyDescent="0.25">
      <c r="A48" s="61" t="s">
        <v>47</v>
      </c>
      <c r="B48" s="46"/>
      <c r="C48" s="54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85">
        <f t="shared" si="4"/>
        <v>0</v>
      </c>
      <c r="O48" s="34"/>
    </row>
    <row r="49" spans="1:15" x14ac:dyDescent="0.25">
      <c r="A49" s="49" t="s">
        <v>48</v>
      </c>
      <c r="B49" s="46"/>
      <c r="C49" s="54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85">
        <f t="shared" si="4"/>
        <v>0</v>
      </c>
      <c r="O49" s="34"/>
    </row>
    <row r="50" spans="1:15" x14ac:dyDescent="0.25">
      <c r="A50" s="49" t="s">
        <v>49</v>
      </c>
      <c r="B50" s="46"/>
      <c r="C50" s="54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85">
        <f t="shared" si="4"/>
        <v>0</v>
      </c>
      <c r="O50" s="34"/>
    </row>
    <row r="51" spans="1:15" x14ac:dyDescent="0.25">
      <c r="A51" s="43" t="s">
        <v>50</v>
      </c>
      <c r="B51" s="44">
        <f>SUM(B52:B60)</f>
        <v>12905748</v>
      </c>
      <c r="C51" s="51"/>
      <c r="D51" s="47">
        <v>3200522.26</v>
      </c>
      <c r="E51" s="47">
        <f>SUM(E52:E59)</f>
        <v>307080</v>
      </c>
      <c r="F51" s="47">
        <f>SUM(F52:F59)</f>
        <v>1078830.3400000001</v>
      </c>
      <c r="G51" s="47"/>
      <c r="H51" s="47">
        <f>SUM(H52:H65)</f>
        <v>128468.5</v>
      </c>
      <c r="I51" s="47">
        <f>SUM(I52:I57)</f>
        <v>989622.9</v>
      </c>
      <c r="J51" s="47">
        <f>SUM(J52:J59)</f>
        <v>570460.38</v>
      </c>
      <c r="K51" s="47">
        <f>SUM(K52:K57)</f>
        <v>108560</v>
      </c>
      <c r="L51" s="47">
        <f>SUM(L52:L81)</f>
        <v>453716.02</v>
      </c>
      <c r="M51" s="47">
        <f>SUM(M52:M65)</f>
        <v>998265.24</v>
      </c>
      <c r="N51" s="85">
        <f t="shared" si="4"/>
        <v>7835525.6400000006</v>
      </c>
      <c r="O51" s="34"/>
    </row>
    <row r="52" spans="1:15" x14ac:dyDescent="0.25">
      <c r="A52" s="49" t="s">
        <v>51</v>
      </c>
      <c r="B52" s="50">
        <v>4500000</v>
      </c>
      <c r="C52" s="51"/>
      <c r="D52" s="53"/>
      <c r="E52" s="53">
        <v>157080</v>
      </c>
      <c r="F52" s="53"/>
      <c r="G52" s="53"/>
      <c r="H52" s="53">
        <v>128468.5</v>
      </c>
      <c r="I52" s="53">
        <v>680400</v>
      </c>
      <c r="J52" s="53">
        <v>153282</v>
      </c>
      <c r="K52" s="53"/>
      <c r="L52" s="53"/>
      <c r="M52" s="53">
        <v>709909.24</v>
      </c>
      <c r="N52" s="85">
        <f t="shared" si="4"/>
        <v>1829139.74</v>
      </c>
      <c r="O52" s="34"/>
    </row>
    <row r="53" spans="1:15" x14ac:dyDescent="0.25">
      <c r="A53" s="49" t="s">
        <v>52</v>
      </c>
      <c r="B53" s="50">
        <v>0</v>
      </c>
      <c r="C53" s="51">
        <v>0</v>
      </c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85">
        <f t="shared" si="4"/>
        <v>0</v>
      </c>
      <c r="O53" s="34"/>
    </row>
    <row r="54" spans="1:15" x14ac:dyDescent="0.25">
      <c r="A54" s="49" t="s">
        <v>53</v>
      </c>
      <c r="B54" s="50">
        <v>4905748</v>
      </c>
      <c r="C54" s="51">
        <v>0</v>
      </c>
      <c r="D54" s="53">
        <v>3200522.26</v>
      </c>
      <c r="E54" s="53"/>
      <c r="F54" s="53">
        <v>1036370.4</v>
      </c>
      <c r="G54" s="53"/>
      <c r="H54" s="53"/>
      <c r="I54" s="53">
        <v>104468</v>
      </c>
      <c r="J54" s="53">
        <v>332052</v>
      </c>
      <c r="K54" s="53"/>
      <c r="L54" s="53">
        <v>256420.02</v>
      </c>
      <c r="M54" s="53">
        <v>47400</v>
      </c>
      <c r="N54" s="85">
        <f t="shared" si="4"/>
        <v>4977232.68</v>
      </c>
      <c r="O54" s="34"/>
    </row>
    <row r="55" spans="1:15" x14ac:dyDescent="0.25">
      <c r="A55" s="49" t="s">
        <v>54</v>
      </c>
      <c r="B55" s="80"/>
      <c r="C55" s="51">
        <v>0</v>
      </c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85">
        <f t="shared" si="4"/>
        <v>0</v>
      </c>
      <c r="O55" s="34"/>
    </row>
    <row r="56" spans="1:15" x14ac:dyDescent="0.25">
      <c r="A56" s="49" t="s">
        <v>55</v>
      </c>
      <c r="B56" s="50">
        <v>2500000</v>
      </c>
      <c r="C56" s="51">
        <v>0</v>
      </c>
      <c r="D56" s="53"/>
      <c r="E56" s="53"/>
      <c r="F56" s="53">
        <v>42459.94</v>
      </c>
      <c r="G56" s="53"/>
      <c r="H56" s="53"/>
      <c r="I56" s="53"/>
      <c r="J56" s="53">
        <v>83173.48</v>
      </c>
      <c r="K56" s="53">
        <v>73160</v>
      </c>
      <c r="L56" s="53">
        <v>197296</v>
      </c>
      <c r="M56" s="53">
        <v>240956</v>
      </c>
      <c r="N56" s="85">
        <f t="shared" si="4"/>
        <v>637045.41999999993</v>
      </c>
      <c r="O56" s="34"/>
    </row>
    <row r="57" spans="1:15" x14ac:dyDescent="0.25">
      <c r="A57" s="49" t="s">
        <v>56</v>
      </c>
      <c r="B57" s="50"/>
      <c r="C57" s="51">
        <v>120000</v>
      </c>
      <c r="D57" s="53"/>
      <c r="E57" s="53"/>
      <c r="F57" s="53"/>
      <c r="G57" s="53"/>
      <c r="H57" s="53"/>
      <c r="I57" s="53">
        <v>204754.9</v>
      </c>
      <c r="J57" s="53"/>
      <c r="K57" s="53">
        <v>35400</v>
      </c>
      <c r="L57" s="53"/>
      <c r="M57" s="53"/>
      <c r="N57" s="85">
        <f t="shared" si="4"/>
        <v>240154.9</v>
      </c>
      <c r="O57" s="34"/>
    </row>
    <row r="58" spans="1:15" x14ac:dyDescent="0.25">
      <c r="A58" s="49" t="s">
        <v>57</v>
      </c>
      <c r="B58" s="50"/>
      <c r="C58" s="51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85">
        <f t="shared" si="4"/>
        <v>0</v>
      </c>
      <c r="O58" s="34"/>
    </row>
    <row r="59" spans="1:15" x14ac:dyDescent="0.25">
      <c r="A59" s="49" t="s">
        <v>58</v>
      </c>
      <c r="B59" s="50">
        <v>1000000</v>
      </c>
      <c r="C59" s="51"/>
      <c r="D59" s="53"/>
      <c r="E59" s="53">
        <v>150000</v>
      </c>
      <c r="F59" s="53"/>
      <c r="G59" s="53"/>
      <c r="H59" s="53"/>
      <c r="I59" s="53"/>
      <c r="J59" s="53">
        <v>1952.9</v>
      </c>
      <c r="K59" s="53"/>
      <c r="L59" s="53"/>
      <c r="M59" s="53"/>
      <c r="N59" s="85">
        <f t="shared" si="4"/>
        <v>151952.9</v>
      </c>
      <c r="O59" s="34"/>
    </row>
    <row r="60" spans="1:15" ht="25.5" x14ac:dyDescent="0.25">
      <c r="A60" s="62" t="s">
        <v>59</v>
      </c>
      <c r="B60" s="50"/>
      <c r="C60" s="51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85">
        <f t="shared" si="4"/>
        <v>0</v>
      </c>
      <c r="O60" s="34"/>
    </row>
    <row r="61" spans="1:15" x14ac:dyDescent="0.25">
      <c r="A61" s="43" t="s">
        <v>60</v>
      </c>
      <c r="B61" s="46"/>
      <c r="C61" s="51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85">
        <f t="shared" si="4"/>
        <v>0</v>
      </c>
      <c r="O61" s="34"/>
    </row>
    <row r="62" spans="1:15" x14ac:dyDescent="0.25">
      <c r="A62" s="49" t="s">
        <v>61</v>
      </c>
      <c r="B62" s="46"/>
      <c r="C62" s="51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85">
        <f t="shared" si="4"/>
        <v>0</v>
      </c>
      <c r="O62" s="34"/>
    </row>
    <row r="63" spans="1:15" x14ac:dyDescent="0.25">
      <c r="A63" s="49" t="s">
        <v>62</v>
      </c>
      <c r="B63" s="46"/>
      <c r="C63" s="51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85">
        <f t="shared" si="4"/>
        <v>0</v>
      </c>
      <c r="O63" s="34"/>
    </row>
    <row r="64" spans="1:15" x14ac:dyDescent="0.25">
      <c r="A64" s="49" t="s">
        <v>63</v>
      </c>
      <c r="B64" s="46"/>
      <c r="C64" s="51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85">
        <f t="shared" si="4"/>
        <v>0</v>
      </c>
      <c r="O64" s="34"/>
    </row>
    <row r="65" spans="1:15" ht="25.5" x14ac:dyDescent="0.25">
      <c r="A65" s="57" t="s">
        <v>64</v>
      </c>
      <c r="B65" s="59"/>
      <c r="C65" s="51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85">
        <f t="shared" si="4"/>
        <v>0</v>
      </c>
      <c r="O65" s="34"/>
    </row>
    <row r="66" spans="1:15" x14ac:dyDescent="0.25">
      <c r="A66" s="43" t="s">
        <v>65</v>
      </c>
      <c r="B66" s="46"/>
      <c r="C66" s="51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85">
        <f t="shared" si="4"/>
        <v>0</v>
      </c>
      <c r="O66" s="34"/>
    </row>
    <row r="67" spans="1:15" x14ac:dyDescent="0.25">
      <c r="A67" s="49" t="s">
        <v>66</v>
      </c>
      <c r="B67" s="46"/>
      <c r="C67" s="51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85">
        <f t="shared" si="4"/>
        <v>0</v>
      </c>
      <c r="O67" s="34"/>
    </row>
    <row r="68" spans="1:15" x14ac:dyDescent="0.25">
      <c r="A68" s="49" t="s">
        <v>67</v>
      </c>
      <c r="B68" s="46"/>
      <c r="C68" s="51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85">
        <f t="shared" si="4"/>
        <v>0</v>
      </c>
      <c r="O68" s="34"/>
    </row>
    <row r="69" spans="1:15" x14ac:dyDescent="0.25">
      <c r="A69" s="43" t="s">
        <v>68</v>
      </c>
      <c r="B69" s="46"/>
      <c r="C69" s="51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85">
        <f t="shared" si="4"/>
        <v>0</v>
      </c>
      <c r="O69" s="34"/>
    </row>
    <row r="70" spans="1:15" x14ac:dyDescent="0.25">
      <c r="A70" s="49" t="s">
        <v>69</v>
      </c>
      <c r="B70" s="46"/>
      <c r="C70" s="51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85">
        <f t="shared" si="4"/>
        <v>0</v>
      </c>
      <c r="O70" s="34"/>
    </row>
    <row r="71" spans="1:15" x14ac:dyDescent="0.25">
      <c r="A71" s="49" t="s">
        <v>70</v>
      </c>
      <c r="B71" s="46"/>
      <c r="C71" s="51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85">
        <f t="shared" si="4"/>
        <v>0</v>
      </c>
      <c r="O71" s="34"/>
    </row>
    <row r="72" spans="1:15" x14ac:dyDescent="0.25">
      <c r="A72" s="49" t="s">
        <v>71</v>
      </c>
      <c r="B72" s="46"/>
      <c r="C72" s="51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85">
        <f t="shared" si="4"/>
        <v>0</v>
      </c>
      <c r="O72" s="34"/>
    </row>
    <row r="73" spans="1:15" x14ac:dyDescent="0.25">
      <c r="A73" s="40" t="s">
        <v>72</v>
      </c>
      <c r="B73" s="63"/>
      <c r="C73" s="51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85">
        <f t="shared" si="4"/>
        <v>0</v>
      </c>
      <c r="O73" s="34"/>
    </row>
    <row r="74" spans="1:15" x14ac:dyDescent="0.25">
      <c r="A74" s="43" t="s">
        <v>73</v>
      </c>
      <c r="B74" s="46"/>
      <c r="C74" s="51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85">
        <f t="shared" si="4"/>
        <v>0</v>
      </c>
      <c r="O74" s="34"/>
    </row>
    <row r="75" spans="1:15" x14ac:dyDescent="0.25">
      <c r="A75" s="49" t="s">
        <v>74</v>
      </c>
      <c r="B75" s="46"/>
      <c r="C75" s="51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85">
        <f t="shared" si="4"/>
        <v>0</v>
      </c>
      <c r="O75" s="34"/>
    </row>
    <row r="76" spans="1:15" x14ac:dyDescent="0.25">
      <c r="A76" s="49" t="s">
        <v>75</v>
      </c>
      <c r="B76" s="46"/>
      <c r="C76" s="51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85">
        <f t="shared" si="4"/>
        <v>0</v>
      </c>
      <c r="O76" s="34"/>
    </row>
    <row r="77" spans="1:15" x14ac:dyDescent="0.25">
      <c r="A77" s="43" t="s">
        <v>76</v>
      </c>
      <c r="B77" s="46"/>
      <c r="C77" s="51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85">
        <f t="shared" si="4"/>
        <v>0</v>
      </c>
      <c r="O77" s="34"/>
    </row>
    <row r="78" spans="1:15" x14ac:dyDescent="0.25">
      <c r="A78" s="49" t="s">
        <v>77</v>
      </c>
      <c r="B78" s="46"/>
      <c r="C78" s="51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85">
        <f t="shared" si="4"/>
        <v>0</v>
      </c>
      <c r="O78" s="34"/>
    </row>
    <row r="79" spans="1:15" x14ac:dyDescent="0.25">
      <c r="A79" s="49" t="s">
        <v>78</v>
      </c>
      <c r="B79" s="46"/>
      <c r="C79" s="51">
        <v>0</v>
      </c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85">
        <f t="shared" si="4"/>
        <v>0</v>
      </c>
      <c r="O79" s="34"/>
    </row>
    <row r="80" spans="1:15" x14ac:dyDescent="0.25">
      <c r="A80" s="43" t="s">
        <v>79</v>
      </c>
      <c r="B80" s="46"/>
      <c r="C80" s="51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85">
        <f t="shared" si="4"/>
        <v>0</v>
      </c>
      <c r="O80" s="34"/>
    </row>
    <row r="81" spans="1:15" x14ac:dyDescent="0.25">
      <c r="A81" s="49" t="s">
        <v>80</v>
      </c>
      <c r="B81" s="52"/>
      <c r="C81" s="51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85">
        <f t="shared" ref="N81:N82" si="7">SUM(D81:M81)</f>
        <v>0</v>
      </c>
      <c r="O81" s="34"/>
    </row>
    <row r="82" spans="1:15" x14ac:dyDescent="0.25">
      <c r="A82" s="64" t="s">
        <v>90</v>
      </c>
      <c r="B82" s="65">
        <f>SUM(B80+B77+B73+B69+B66+B61+B51+B44+B35+B25+B15+B9)</f>
        <v>1004222184</v>
      </c>
      <c r="C82" s="66">
        <f>SUM(C9:C81)</f>
        <v>0</v>
      </c>
      <c r="D82" s="67">
        <f>SUM(D51,D8)</f>
        <v>8283102.54</v>
      </c>
      <c r="E82" s="67">
        <f>SUM(E8,E51)</f>
        <v>94752642.610000014</v>
      </c>
      <c r="F82" s="67">
        <f t="shared" ref="F82:J82" si="8">SUM(F51,F8)</f>
        <v>49403823.730000004</v>
      </c>
      <c r="G82" s="67">
        <f t="shared" si="8"/>
        <v>57042236.530000001</v>
      </c>
      <c r="H82" s="67">
        <f t="shared" si="8"/>
        <v>54945185.849999994</v>
      </c>
      <c r="I82" s="67">
        <f t="shared" si="8"/>
        <v>60635774.109999999</v>
      </c>
      <c r="J82" s="67">
        <f t="shared" si="8"/>
        <v>57261948.43</v>
      </c>
      <c r="K82" s="67">
        <f>SUM(K51,K8)</f>
        <v>47273844.210000001</v>
      </c>
      <c r="L82" s="67">
        <f>SUM(L8,L51)</f>
        <v>62566427.440000005</v>
      </c>
      <c r="M82" s="67">
        <f>SUM(M8,M51)</f>
        <v>67909921.040000007</v>
      </c>
      <c r="N82" s="91">
        <f t="shared" si="7"/>
        <v>560074906.49000001</v>
      </c>
      <c r="O82" s="34"/>
    </row>
    <row r="83" spans="1:15" s="1" customFormat="1" x14ac:dyDescent="0.25">
      <c r="A83" s="81"/>
      <c r="B83" s="82"/>
      <c r="C83" s="74"/>
      <c r="D83" s="75"/>
      <c r="E83" s="75"/>
      <c r="F83" s="75"/>
      <c r="G83" s="75"/>
      <c r="H83" s="75"/>
      <c r="I83" s="75"/>
      <c r="J83" s="75"/>
      <c r="K83" s="75"/>
      <c r="L83" s="75"/>
      <c r="M83" s="75"/>
      <c r="N83" s="76"/>
      <c r="O83" s="34"/>
    </row>
    <row r="84" spans="1:15" s="1" customFormat="1" x14ac:dyDescent="0.25">
      <c r="A84" s="70"/>
      <c r="B84" s="71"/>
      <c r="C84" s="74"/>
      <c r="D84" s="75"/>
      <c r="E84" s="75"/>
      <c r="F84" s="75"/>
      <c r="G84" s="75"/>
      <c r="H84" s="75"/>
      <c r="I84" s="75"/>
      <c r="J84" s="75"/>
      <c r="K84" s="75"/>
      <c r="L84" s="75"/>
      <c r="M84" s="75"/>
      <c r="N84" s="76"/>
      <c r="O84" s="34"/>
    </row>
    <row r="85" spans="1:15" ht="18.75" x14ac:dyDescent="0.3">
      <c r="A85" s="77" t="s">
        <v>83</v>
      </c>
      <c r="B85" s="60"/>
      <c r="C85" s="68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</row>
    <row r="86" spans="1:15" x14ac:dyDescent="0.25">
      <c r="A86" s="4" t="s">
        <v>84</v>
      </c>
      <c r="B86" s="4"/>
      <c r="C86" s="5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53"/>
    </row>
    <row r="87" spans="1:15" x14ac:dyDescent="0.25">
      <c r="A87" s="4" t="s">
        <v>89</v>
      </c>
      <c r="B87" s="4"/>
      <c r="C87" s="4"/>
    </row>
    <row r="88" spans="1:15" x14ac:dyDescent="0.25">
      <c r="A88" s="4" t="s">
        <v>85</v>
      </c>
      <c r="B88" s="4"/>
      <c r="C88" s="4"/>
      <c r="O88" s="35"/>
    </row>
    <row r="89" spans="1:15" x14ac:dyDescent="0.25">
      <c r="A89" s="6" t="s">
        <v>88</v>
      </c>
      <c r="B89" s="4"/>
      <c r="C89" s="4"/>
    </row>
    <row r="90" spans="1:15" x14ac:dyDescent="0.25">
      <c r="A90" s="7" t="s">
        <v>86</v>
      </c>
      <c r="B90" s="4"/>
      <c r="C90" s="4"/>
    </row>
    <row r="91" spans="1:15" x14ac:dyDescent="0.25">
      <c r="A91" s="6" t="s">
        <v>87</v>
      </c>
      <c r="B91" s="4"/>
      <c r="C91" s="4"/>
    </row>
    <row r="92" spans="1:15" s="1" customFormat="1" x14ac:dyDescent="0.25">
      <c r="A92" s="6"/>
      <c r="B92" s="4"/>
      <c r="C92" s="4"/>
    </row>
    <row r="93" spans="1:15" s="1" customFormat="1" x14ac:dyDescent="0.25">
      <c r="A93" s="6"/>
      <c r="B93" s="4"/>
      <c r="C93" s="4"/>
    </row>
    <row r="94" spans="1:15" s="1" customFormat="1" x14ac:dyDescent="0.25">
      <c r="A94" s="6"/>
      <c r="B94" s="4"/>
      <c r="C94" s="4"/>
    </row>
    <row r="95" spans="1:15" s="1" customFormat="1" ht="15.75" x14ac:dyDescent="0.25">
      <c r="A95" s="94" t="s">
        <v>97</v>
      </c>
      <c r="B95" s="94"/>
      <c r="C95" s="94"/>
      <c r="D95" s="94"/>
      <c r="E95" s="94"/>
      <c r="F95" s="94"/>
      <c r="G95" s="94"/>
      <c r="H95" s="94"/>
      <c r="I95" s="94"/>
      <c r="J95" s="94"/>
      <c r="K95" s="94"/>
      <c r="L95" s="94"/>
      <c r="M95" s="94"/>
      <c r="N95" s="94"/>
    </row>
    <row r="96" spans="1:15" s="1" customFormat="1" ht="15.75" x14ac:dyDescent="0.25">
      <c r="A96" s="95" t="s">
        <v>98</v>
      </c>
      <c r="B96" s="95"/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</row>
    <row r="97" spans="1:3" s="1" customFormat="1" x14ac:dyDescent="0.25"/>
    <row r="98" spans="1:3" x14ac:dyDescent="0.25">
      <c r="A98" s="2"/>
      <c r="B98" s="2"/>
      <c r="C98" s="1"/>
    </row>
    <row r="101" spans="1:3" x14ac:dyDescent="0.25">
      <c r="A101" s="2"/>
      <c r="B101" s="2"/>
      <c r="C101" s="1"/>
    </row>
  </sheetData>
  <mergeCells count="7">
    <mergeCell ref="A95:N95"/>
    <mergeCell ref="A96:N96"/>
    <mergeCell ref="A1:N1"/>
    <mergeCell ref="A2:N2"/>
    <mergeCell ref="A3:N3"/>
    <mergeCell ref="A4:N4"/>
    <mergeCell ref="A5:N5"/>
  </mergeCells>
  <pageMargins left="0.23622047244094491" right="0.23622047244094491" top="0.74803149606299213" bottom="0.74803149606299213" header="0.31496062992125984" footer="0.31496062992125984"/>
  <pageSetup paperSize="3" scale="75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3"/>
  <sheetViews>
    <sheetView workbookViewId="0">
      <selection activeCell="E23" sqref="E23"/>
    </sheetView>
  </sheetViews>
  <sheetFormatPr baseColWidth="10" defaultRowHeight="15" x14ac:dyDescent="0.25"/>
  <cols>
    <col min="1" max="1" width="53.7109375" customWidth="1"/>
    <col min="2" max="2" width="18.7109375" customWidth="1"/>
    <col min="3" max="3" width="17.5703125" customWidth="1"/>
    <col min="4" max="4" width="11.42578125" customWidth="1"/>
  </cols>
  <sheetData>
    <row r="1" spans="1:7" ht="28.5" x14ac:dyDescent="0.25">
      <c r="A1" s="96" t="s">
        <v>0</v>
      </c>
      <c r="B1" s="97"/>
      <c r="C1" s="97"/>
    </row>
    <row r="2" spans="1:7" ht="21" x14ac:dyDescent="0.25">
      <c r="A2" s="98" t="s">
        <v>1</v>
      </c>
      <c r="B2" s="99"/>
      <c r="C2" s="99"/>
    </row>
    <row r="3" spans="1:7" ht="15.75" x14ac:dyDescent="0.25">
      <c r="A3" s="100" t="s">
        <v>91</v>
      </c>
      <c r="B3" s="101"/>
      <c r="C3" s="101"/>
    </row>
    <row r="4" spans="1:7" ht="15.75" x14ac:dyDescent="0.25">
      <c r="A4" s="102" t="s">
        <v>2</v>
      </c>
      <c r="B4" s="103"/>
      <c r="C4" s="103"/>
    </row>
    <row r="5" spans="1:7" ht="15.75" x14ac:dyDescent="0.25">
      <c r="A5" s="105" t="s">
        <v>3</v>
      </c>
      <c r="B5" s="105"/>
      <c r="C5" s="105"/>
    </row>
    <row r="6" spans="1:7" ht="15.75" x14ac:dyDescent="0.25">
      <c r="A6" s="1"/>
      <c r="B6" s="39"/>
      <c r="C6" s="39"/>
    </row>
    <row r="7" spans="1:7" x14ac:dyDescent="0.25">
      <c r="A7" s="9" t="s">
        <v>4</v>
      </c>
      <c r="B7" s="38" t="s">
        <v>81</v>
      </c>
      <c r="C7" s="38" t="s">
        <v>82</v>
      </c>
    </row>
    <row r="8" spans="1:7" x14ac:dyDescent="0.25">
      <c r="A8" s="10" t="s">
        <v>7</v>
      </c>
      <c r="B8" s="11">
        <f>SUM(B9,B15,B25,B35)</f>
        <v>997316436</v>
      </c>
      <c r="C8" s="32">
        <v>0</v>
      </c>
    </row>
    <row r="9" spans="1:7" x14ac:dyDescent="0.25">
      <c r="A9" s="12" t="s">
        <v>8</v>
      </c>
      <c r="B9" s="24">
        <f>SUM(B10:B14)</f>
        <v>596637729</v>
      </c>
      <c r="C9" s="30"/>
    </row>
    <row r="10" spans="1:7" x14ac:dyDescent="0.25">
      <c r="A10" s="14" t="s">
        <v>9</v>
      </c>
      <c r="B10" s="23">
        <v>479878359</v>
      </c>
      <c r="C10" s="23"/>
    </row>
    <row r="11" spans="1:7" x14ac:dyDescent="0.25">
      <c r="A11" s="14" t="s">
        <v>10</v>
      </c>
      <c r="B11" s="23">
        <v>47386000</v>
      </c>
      <c r="C11" s="23"/>
      <c r="D11" s="37"/>
      <c r="E11" s="69"/>
      <c r="F11" s="69"/>
      <c r="G11" s="69"/>
    </row>
    <row r="12" spans="1:7" x14ac:dyDescent="0.25">
      <c r="A12" s="27" t="s">
        <v>12</v>
      </c>
      <c r="B12" s="23">
        <v>0</v>
      </c>
      <c r="C12" s="25"/>
    </row>
    <row r="13" spans="1:7" x14ac:dyDescent="0.25">
      <c r="A13" s="14" t="s">
        <v>11</v>
      </c>
      <c r="B13" s="23">
        <v>0</v>
      </c>
      <c r="C13" s="25"/>
    </row>
    <row r="14" spans="1:7" x14ac:dyDescent="0.25">
      <c r="A14" s="14" t="s">
        <v>13</v>
      </c>
      <c r="B14" s="23">
        <v>69373370</v>
      </c>
      <c r="C14" s="25"/>
    </row>
    <row r="15" spans="1:7" x14ac:dyDescent="0.25">
      <c r="A15" s="12" t="s">
        <v>14</v>
      </c>
      <c r="B15" s="24">
        <f>SUM(B16:B24)</f>
        <v>33649474</v>
      </c>
      <c r="C15" s="33"/>
    </row>
    <row r="16" spans="1:7" x14ac:dyDescent="0.25">
      <c r="A16" s="14" t="s">
        <v>15</v>
      </c>
      <c r="B16" s="23">
        <v>9300000</v>
      </c>
      <c r="C16" s="23"/>
    </row>
    <row r="17" spans="1:3" x14ac:dyDescent="0.25">
      <c r="A17" s="14" t="s">
        <v>16</v>
      </c>
      <c r="B17" s="23">
        <v>5000000</v>
      </c>
      <c r="C17" s="23"/>
    </row>
    <row r="18" spans="1:3" x14ac:dyDescent="0.25">
      <c r="A18" s="14" t="s">
        <v>17</v>
      </c>
      <c r="B18" s="25">
        <v>0</v>
      </c>
      <c r="C18" s="23"/>
    </row>
    <row r="19" spans="1:3" x14ac:dyDescent="0.25">
      <c r="A19" s="14" t="s">
        <v>18</v>
      </c>
      <c r="B19" s="23">
        <v>400000</v>
      </c>
      <c r="C19" s="23"/>
    </row>
    <row r="20" spans="1:3" x14ac:dyDescent="0.25">
      <c r="A20" s="14" t="s">
        <v>19</v>
      </c>
      <c r="B20" s="23">
        <v>0</v>
      </c>
      <c r="C20" s="23"/>
    </row>
    <row r="21" spans="1:3" x14ac:dyDescent="0.25">
      <c r="A21" s="14" t="s">
        <v>20</v>
      </c>
      <c r="B21" s="23">
        <v>0</v>
      </c>
      <c r="C21" s="23"/>
    </row>
    <row r="22" spans="1:3" ht="24" x14ac:dyDescent="0.25">
      <c r="A22" s="17" t="s">
        <v>21</v>
      </c>
      <c r="B22" s="26">
        <v>14549474</v>
      </c>
      <c r="C22" s="23"/>
    </row>
    <row r="23" spans="1:3" x14ac:dyDescent="0.25">
      <c r="A23" s="14" t="s">
        <v>22</v>
      </c>
      <c r="B23" s="23">
        <v>4400000</v>
      </c>
      <c r="C23" s="23"/>
    </row>
    <row r="24" spans="1:3" x14ac:dyDescent="0.25">
      <c r="A24" s="14" t="s">
        <v>23</v>
      </c>
      <c r="B24" s="25">
        <v>0</v>
      </c>
      <c r="C24" s="23"/>
    </row>
    <row r="25" spans="1:3" x14ac:dyDescent="0.25">
      <c r="A25" s="12" t="s">
        <v>24</v>
      </c>
      <c r="B25" s="24">
        <f>SUM(B26:B34)</f>
        <v>356229233</v>
      </c>
      <c r="C25" s="23"/>
    </row>
    <row r="26" spans="1:3" x14ac:dyDescent="0.25">
      <c r="A26" s="14" t="s">
        <v>25</v>
      </c>
      <c r="B26" s="23">
        <v>38994385</v>
      </c>
      <c r="C26" s="23"/>
    </row>
    <row r="27" spans="1:3" x14ac:dyDescent="0.25">
      <c r="A27" s="14" t="s">
        <v>26</v>
      </c>
      <c r="B27" s="23">
        <v>2500000</v>
      </c>
      <c r="C27" s="23"/>
    </row>
    <row r="28" spans="1:3" x14ac:dyDescent="0.25">
      <c r="A28" s="14" t="s">
        <v>27</v>
      </c>
      <c r="B28" s="23">
        <v>6000000</v>
      </c>
      <c r="C28" s="23"/>
    </row>
    <row r="29" spans="1:3" x14ac:dyDescent="0.25">
      <c r="A29" s="14" t="s">
        <v>28</v>
      </c>
      <c r="B29" s="23">
        <v>91657308</v>
      </c>
      <c r="C29" s="23"/>
    </row>
    <row r="30" spans="1:3" x14ac:dyDescent="0.25">
      <c r="A30" s="14" t="s">
        <v>29</v>
      </c>
      <c r="B30" s="23">
        <v>4000000</v>
      </c>
      <c r="C30" s="23"/>
    </row>
    <row r="31" spans="1:3" x14ac:dyDescent="0.25">
      <c r="A31" s="14" t="s">
        <v>30</v>
      </c>
      <c r="B31" s="23">
        <v>1700000</v>
      </c>
      <c r="C31" s="23"/>
    </row>
    <row r="32" spans="1:3" x14ac:dyDescent="0.25">
      <c r="A32" s="14" t="s">
        <v>31</v>
      </c>
      <c r="B32" s="23">
        <v>106752816</v>
      </c>
      <c r="C32" s="23"/>
    </row>
    <row r="33" spans="1:3" ht="24" x14ac:dyDescent="0.25">
      <c r="A33" s="19" t="s">
        <v>32</v>
      </c>
      <c r="B33" s="26"/>
      <c r="C33" s="23"/>
    </row>
    <row r="34" spans="1:3" x14ac:dyDescent="0.25">
      <c r="A34" s="14" t="s">
        <v>33</v>
      </c>
      <c r="B34" s="23">
        <v>104624724</v>
      </c>
      <c r="C34" s="23"/>
    </row>
    <row r="35" spans="1:3" x14ac:dyDescent="0.25">
      <c r="A35" s="12" t="s">
        <v>34</v>
      </c>
      <c r="B35" s="24">
        <f>SUM(B36:B43)</f>
        <v>10800000</v>
      </c>
      <c r="C35" s="33"/>
    </row>
    <row r="36" spans="1:3" x14ac:dyDescent="0.25">
      <c r="A36" s="14" t="s">
        <v>35</v>
      </c>
      <c r="B36" s="23">
        <v>10800000</v>
      </c>
      <c r="C36" s="25"/>
    </row>
    <row r="37" spans="1:3" x14ac:dyDescent="0.25">
      <c r="A37" s="14" t="s">
        <v>36</v>
      </c>
      <c r="B37" s="23"/>
      <c r="C37" s="25"/>
    </row>
    <row r="38" spans="1:3" x14ac:dyDescent="0.25">
      <c r="A38" s="14" t="s">
        <v>37</v>
      </c>
      <c r="B38" s="23"/>
      <c r="C38" s="25"/>
    </row>
    <row r="39" spans="1:3" ht="24" x14ac:dyDescent="0.25">
      <c r="A39" s="20" t="s">
        <v>38</v>
      </c>
      <c r="B39" s="23"/>
      <c r="C39" s="25"/>
    </row>
    <row r="40" spans="1:3" ht="24" x14ac:dyDescent="0.25">
      <c r="A40" s="19" t="s">
        <v>39</v>
      </c>
      <c r="B40" s="23"/>
      <c r="C40" s="25"/>
    </row>
    <row r="41" spans="1:3" x14ac:dyDescent="0.25">
      <c r="A41" s="14" t="s">
        <v>40</v>
      </c>
      <c r="B41" s="23"/>
      <c r="C41" s="25"/>
    </row>
    <row r="42" spans="1:3" x14ac:dyDescent="0.25">
      <c r="A42" s="14" t="s">
        <v>41</v>
      </c>
      <c r="B42" s="23"/>
      <c r="C42" s="25"/>
    </row>
    <row r="43" spans="1:3" x14ac:dyDescent="0.25">
      <c r="A43" s="14" t="s">
        <v>42</v>
      </c>
      <c r="B43" s="23"/>
      <c r="C43" s="25"/>
    </row>
    <row r="44" spans="1:3" x14ac:dyDescent="0.25">
      <c r="A44" s="12" t="s">
        <v>43</v>
      </c>
      <c r="B44" s="23"/>
      <c r="C44" s="25"/>
    </row>
    <row r="45" spans="1:3" x14ac:dyDescent="0.25">
      <c r="A45" s="14" t="s">
        <v>44</v>
      </c>
      <c r="B45" s="13"/>
      <c r="C45" s="25"/>
    </row>
    <row r="46" spans="1:3" x14ac:dyDescent="0.25">
      <c r="A46" s="14" t="s">
        <v>45</v>
      </c>
      <c r="B46" s="13"/>
      <c r="C46" s="25"/>
    </row>
    <row r="47" spans="1:3" x14ac:dyDescent="0.25">
      <c r="A47" s="14" t="s">
        <v>46</v>
      </c>
      <c r="B47" s="13"/>
      <c r="C47" s="25"/>
    </row>
    <row r="48" spans="1:3" ht="24" x14ac:dyDescent="0.25">
      <c r="A48" s="19" t="s">
        <v>47</v>
      </c>
      <c r="B48" s="13"/>
      <c r="C48" s="25"/>
    </row>
    <row r="49" spans="1:3" x14ac:dyDescent="0.25">
      <c r="A49" s="14" t="s">
        <v>48</v>
      </c>
      <c r="B49" s="13"/>
      <c r="C49" s="25"/>
    </row>
    <row r="50" spans="1:3" x14ac:dyDescent="0.25">
      <c r="A50" s="14" t="s">
        <v>49</v>
      </c>
      <c r="B50" s="13"/>
      <c r="C50" s="25"/>
    </row>
    <row r="51" spans="1:3" x14ac:dyDescent="0.25">
      <c r="A51" s="12" t="s">
        <v>50</v>
      </c>
      <c r="B51" s="24">
        <f>SUM(B52:B60)</f>
        <v>12905748</v>
      </c>
      <c r="C51" s="33"/>
    </row>
    <row r="52" spans="1:3" x14ac:dyDescent="0.25">
      <c r="A52" s="14" t="s">
        <v>51</v>
      </c>
      <c r="B52" s="23">
        <v>4500000</v>
      </c>
      <c r="C52" s="23"/>
    </row>
    <row r="53" spans="1:3" x14ac:dyDescent="0.25">
      <c r="A53" s="14" t="s">
        <v>52</v>
      </c>
      <c r="B53" s="23">
        <v>0</v>
      </c>
      <c r="C53" s="25"/>
    </row>
    <row r="54" spans="1:3" x14ac:dyDescent="0.25">
      <c r="A54" s="14" t="s">
        <v>53</v>
      </c>
      <c r="B54" s="23">
        <v>4905748</v>
      </c>
      <c r="C54" s="23"/>
    </row>
    <row r="55" spans="1:3" x14ac:dyDescent="0.25">
      <c r="A55" s="14" t="s">
        <v>54</v>
      </c>
      <c r="B55" s="37"/>
      <c r="C55" s="23"/>
    </row>
    <row r="56" spans="1:3" x14ac:dyDescent="0.25">
      <c r="A56" s="14" t="s">
        <v>55</v>
      </c>
      <c r="B56" s="23">
        <v>2500000</v>
      </c>
      <c r="C56" s="23"/>
    </row>
    <row r="57" spans="1:3" x14ac:dyDescent="0.25">
      <c r="A57" s="14" t="s">
        <v>56</v>
      </c>
      <c r="B57" s="23"/>
      <c r="C57" s="23"/>
    </row>
    <row r="58" spans="1:3" x14ac:dyDescent="0.25">
      <c r="A58" s="14" t="s">
        <v>57</v>
      </c>
      <c r="B58" s="23"/>
      <c r="C58" s="23"/>
    </row>
    <row r="59" spans="1:3" x14ac:dyDescent="0.25">
      <c r="A59" s="14" t="s">
        <v>58</v>
      </c>
      <c r="B59" s="23">
        <v>1000000</v>
      </c>
      <c r="C59" s="23"/>
    </row>
    <row r="60" spans="1:3" ht="24" x14ac:dyDescent="0.25">
      <c r="A60" s="20" t="s">
        <v>59</v>
      </c>
      <c r="B60" s="23"/>
      <c r="C60" s="23"/>
    </row>
    <row r="61" spans="1:3" x14ac:dyDescent="0.25">
      <c r="A61" s="12" t="s">
        <v>60</v>
      </c>
      <c r="B61" s="13"/>
      <c r="C61" s="23"/>
    </row>
    <row r="62" spans="1:3" x14ac:dyDescent="0.25">
      <c r="A62" s="14" t="s">
        <v>61</v>
      </c>
      <c r="B62" s="13"/>
      <c r="C62" s="23"/>
    </row>
    <row r="63" spans="1:3" x14ac:dyDescent="0.25">
      <c r="A63" s="14" t="s">
        <v>62</v>
      </c>
      <c r="B63" s="13"/>
      <c r="C63" s="23"/>
    </row>
    <row r="64" spans="1:3" x14ac:dyDescent="0.25">
      <c r="A64" s="14" t="s">
        <v>63</v>
      </c>
      <c r="B64" s="13"/>
      <c r="C64" s="23"/>
    </row>
    <row r="65" spans="1:3" ht="24" x14ac:dyDescent="0.25">
      <c r="A65" s="17" t="s">
        <v>64</v>
      </c>
      <c r="B65" s="18"/>
      <c r="C65" s="23"/>
    </row>
    <row r="66" spans="1:3" x14ac:dyDescent="0.25">
      <c r="A66" s="12" t="s">
        <v>65</v>
      </c>
      <c r="B66" s="13"/>
      <c r="C66" s="23"/>
    </row>
    <row r="67" spans="1:3" x14ac:dyDescent="0.25">
      <c r="A67" s="14" t="s">
        <v>66</v>
      </c>
      <c r="B67" s="13"/>
      <c r="C67" s="23"/>
    </row>
    <row r="68" spans="1:3" x14ac:dyDescent="0.25">
      <c r="A68" s="14" t="s">
        <v>67</v>
      </c>
      <c r="B68" s="13"/>
      <c r="C68" s="23"/>
    </row>
    <row r="69" spans="1:3" x14ac:dyDescent="0.25">
      <c r="A69" s="12" t="s">
        <v>68</v>
      </c>
      <c r="B69" s="13"/>
      <c r="C69" s="23"/>
    </row>
    <row r="70" spans="1:3" x14ac:dyDescent="0.25">
      <c r="A70" s="14" t="s">
        <v>69</v>
      </c>
      <c r="B70" s="13"/>
      <c r="C70" s="23"/>
    </row>
    <row r="71" spans="1:3" x14ac:dyDescent="0.25">
      <c r="A71" s="14" t="s">
        <v>70</v>
      </c>
      <c r="B71" s="13"/>
      <c r="C71" s="23"/>
    </row>
    <row r="72" spans="1:3" x14ac:dyDescent="0.25">
      <c r="A72" s="14" t="s">
        <v>71</v>
      </c>
      <c r="B72" s="13"/>
      <c r="C72" s="23"/>
    </row>
    <row r="73" spans="1:3" x14ac:dyDescent="0.25">
      <c r="A73" s="10" t="s">
        <v>72</v>
      </c>
      <c r="B73" s="21"/>
      <c r="C73" s="23"/>
    </row>
    <row r="74" spans="1:3" x14ac:dyDescent="0.25">
      <c r="A74" s="12" t="s">
        <v>73</v>
      </c>
      <c r="B74" s="13"/>
      <c r="C74" s="23"/>
    </row>
    <row r="75" spans="1:3" x14ac:dyDescent="0.25">
      <c r="A75" s="14" t="s">
        <v>74</v>
      </c>
      <c r="B75" s="13"/>
      <c r="C75" s="23"/>
    </row>
    <row r="76" spans="1:3" x14ac:dyDescent="0.25">
      <c r="A76" s="14" t="s">
        <v>75</v>
      </c>
      <c r="B76" s="13"/>
      <c r="C76" s="23"/>
    </row>
    <row r="77" spans="1:3" x14ac:dyDescent="0.25">
      <c r="A77" s="12" t="s">
        <v>76</v>
      </c>
      <c r="B77" s="13"/>
      <c r="C77" s="13"/>
    </row>
    <row r="78" spans="1:3" x14ac:dyDescent="0.25">
      <c r="A78" s="14" t="s">
        <v>77</v>
      </c>
      <c r="B78" s="13"/>
      <c r="C78" s="13"/>
    </row>
    <row r="79" spans="1:3" x14ac:dyDescent="0.25">
      <c r="A79" s="14" t="s">
        <v>78</v>
      </c>
      <c r="B79" s="13"/>
      <c r="C79" s="13"/>
    </row>
    <row r="80" spans="1:3" x14ac:dyDescent="0.25">
      <c r="A80" s="12" t="s">
        <v>79</v>
      </c>
      <c r="B80" s="13"/>
      <c r="C80" s="13"/>
    </row>
    <row r="81" spans="1:3" x14ac:dyDescent="0.25">
      <c r="A81" s="14" t="s">
        <v>80</v>
      </c>
      <c r="B81" s="15"/>
      <c r="C81" s="13"/>
    </row>
    <row r="82" spans="1:3" x14ac:dyDescent="0.25">
      <c r="A82" s="28" t="s">
        <v>90</v>
      </c>
      <c r="B82" s="22">
        <f>SUM(B80+B77+B73+B69+B66+B61+B51+B44+B35+B25+B15+B9)</f>
        <v>1010222184</v>
      </c>
      <c r="C82" s="31">
        <f>SUM(C9:C81)</f>
        <v>0</v>
      </c>
    </row>
    <row r="83" spans="1:3" s="1" customFormat="1" x14ac:dyDescent="0.25">
      <c r="A83" s="70"/>
      <c r="B83" s="71"/>
      <c r="C83" s="33"/>
    </row>
    <row r="84" spans="1:3" s="1" customFormat="1" x14ac:dyDescent="0.25">
      <c r="A84" s="70"/>
      <c r="B84" s="71"/>
      <c r="C84" s="33"/>
    </row>
    <row r="85" spans="1:3" s="1" customFormat="1" x14ac:dyDescent="0.25">
      <c r="A85" s="70"/>
      <c r="B85" s="71"/>
      <c r="C85" s="33"/>
    </row>
    <row r="86" spans="1:3" s="1" customFormat="1" x14ac:dyDescent="0.25">
      <c r="A86" s="70"/>
      <c r="B86" s="71"/>
      <c r="C86" s="33"/>
    </row>
    <row r="87" spans="1:3" s="1" customFormat="1" x14ac:dyDescent="0.25">
      <c r="A87" s="70"/>
      <c r="B87" s="71"/>
      <c r="C87" s="33"/>
    </row>
    <row r="88" spans="1:3" x14ac:dyDescent="0.25">
      <c r="A88" s="16"/>
      <c r="B88" s="16"/>
      <c r="C88" s="16"/>
    </row>
    <row r="89" spans="1:3" ht="15.75" x14ac:dyDescent="0.25">
      <c r="A89" s="8" t="s">
        <v>83</v>
      </c>
      <c r="B89" s="1"/>
      <c r="C89" s="3"/>
    </row>
    <row r="90" spans="1:3" x14ac:dyDescent="0.25">
      <c r="A90" s="4" t="s">
        <v>84</v>
      </c>
      <c r="B90" s="4"/>
      <c r="C90" s="5"/>
    </row>
    <row r="91" spans="1:3" x14ac:dyDescent="0.25">
      <c r="A91" s="4" t="s">
        <v>89</v>
      </c>
      <c r="B91" s="4"/>
      <c r="C91" s="4"/>
    </row>
    <row r="92" spans="1:3" x14ac:dyDescent="0.25">
      <c r="A92" s="4" t="s">
        <v>85</v>
      </c>
      <c r="B92" s="4"/>
      <c r="C92" s="4"/>
    </row>
    <row r="93" spans="1:3" x14ac:dyDescent="0.25">
      <c r="A93" s="6" t="s">
        <v>88</v>
      </c>
      <c r="B93" s="4"/>
      <c r="C93" s="4"/>
    </row>
    <row r="94" spans="1:3" x14ac:dyDescent="0.25">
      <c r="A94" s="7" t="s">
        <v>86</v>
      </c>
      <c r="B94" s="4"/>
      <c r="C94" s="4"/>
    </row>
    <row r="95" spans="1:3" x14ac:dyDescent="0.25">
      <c r="A95" s="6" t="s">
        <v>87</v>
      </c>
      <c r="B95" s="4"/>
      <c r="C95" s="4"/>
    </row>
    <row r="96" spans="1:3" s="1" customFormat="1" x14ac:dyDescent="0.25">
      <c r="A96" s="6"/>
      <c r="B96" s="4"/>
      <c r="C96" s="4"/>
    </row>
    <row r="97" spans="1:29" s="1" customFormat="1" x14ac:dyDescent="0.25">
      <c r="A97" s="6"/>
      <c r="B97" s="4"/>
      <c r="C97" s="4"/>
    </row>
    <row r="98" spans="1:29" s="1" customFormat="1" x14ac:dyDescent="0.25">
      <c r="A98" s="6"/>
      <c r="B98" s="4"/>
      <c r="C98" s="4"/>
    </row>
    <row r="99" spans="1:29" x14ac:dyDescent="0.25">
      <c r="A99" s="1"/>
      <c r="B99" s="1"/>
      <c r="C99" s="1"/>
    </row>
    <row r="100" spans="1:29" x14ac:dyDescent="0.25">
      <c r="A100" s="1" t="s">
        <v>92</v>
      </c>
      <c r="B100" s="1"/>
      <c r="C100" s="1"/>
    </row>
    <row r="101" spans="1:29" x14ac:dyDescent="0.25">
      <c r="A101" s="72" t="s">
        <v>93</v>
      </c>
      <c r="B101" s="72"/>
      <c r="C101" s="72"/>
    </row>
    <row r="102" spans="1:29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x14ac:dyDescent="0.25">
      <c r="A103" s="1"/>
      <c r="B103" s="1"/>
      <c r="C103" s="1"/>
    </row>
  </sheetData>
  <mergeCells count="5">
    <mergeCell ref="A1:C1"/>
    <mergeCell ref="A2:C2"/>
    <mergeCell ref="A3:C3"/>
    <mergeCell ref="A4:C4"/>
    <mergeCell ref="A5:C5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Tapia Taveras</dc:creator>
  <cp:lastModifiedBy>Licda. Nivia del Orbe</cp:lastModifiedBy>
  <cp:lastPrinted>2024-11-13T21:16:36Z</cp:lastPrinted>
  <dcterms:created xsi:type="dcterms:W3CDTF">2021-10-12T17:00:57Z</dcterms:created>
  <dcterms:modified xsi:type="dcterms:W3CDTF">2024-11-13T21:21:12Z</dcterms:modified>
</cp:coreProperties>
</file>