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965" windowHeight="768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/>
  <c r="F113"/>
  <c r="G111"/>
  <c r="F111"/>
  <c r="G110"/>
  <c r="F110"/>
  <c r="G109"/>
  <c r="F109"/>
  <c r="G108"/>
  <c r="F108"/>
  <c r="G106"/>
  <c r="F106"/>
  <c r="G105"/>
  <c r="F105"/>
  <c r="G104"/>
  <c r="F104"/>
  <c r="G103"/>
  <c r="F103"/>
  <c r="G102"/>
  <c r="F102"/>
  <c r="J99"/>
  <c r="I99"/>
  <c r="H99"/>
  <c r="G99"/>
  <c r="F99"/>
  <c r="E99"/>
  <c r="D99"/>
  <c r="C99"/>
  <c r="J98"/>
  <c r="I98"/>
  <c r="H98"/>
  <c r="G98"/>
  <c r="K98" s="1"/>
  <c r="F98"/>
  <c r="E98"/>
  <c r="D98"/>
  <c r="C98"/>
  <c r="J96"/>
  <c r="I96"/>
  <c r="H96"/>
  <c r="G96"/>
  <c r="F96"/>
  <c r="E96"/>
  <c r="D96"/>
  <c r="C96"/>
  <c r="J95"/>
  <c r="I95"/>
  <c r="H95"/>
  <c r="G95"/>
  <c r="F95"/>
  <c r="E95"/>
  <c r="D95"/>
  <c r="C95"/>
  <c r="J94"/>
  <c r="I94"/>
  <c r="H94"/>
  <c r="G94"/>
  <c r="F94"/>
  <c r="E94"/>
  <c r="D94"/>
  <c r="C94"/>
  <c r="J92"/>
  <c r="I92"/>
  <c r="H92"/>
  <c r="G92"/>
  <c r="F92"/>
  <c r="E92"/>
  <c r="D92"/>
  <c r="C92"/>
  <c r="J91"/>
  <c r="J93" s="1"/>
  <c r="I91"/>
  <c r="H91"/>
  <c r="H93" s="1"/>
  <c r="G91"/>
  <c r="G93" s="1"/>
  <c r="F91"/>
  <c r="F93" s="1"/>
  <c r="E91"/>
  <c r="D91"/>
  <c r="D93" s="1"/>
  <c r="C91"/>
  <c r="C93" s="1"/>
  <c r="G85"/>
  <c r="E85"/>
  <c r="D85"/>
  <c r="C85"/>
  <c r="B85"/>
  <c r="G84"/>
  <c r="E84"/>
  <c r="F84" s="1"/>
  <c r="D84"/>
  <c r="C84"/>
  <c r="B84"/>
  <c r="G83"/>
  <c r="E83"/>
  <c r="D83"/>
  <c r="C83"/>
  <c r="B83"/>
  <c r="G82"/>
  <c r="E82"/>
  <c r="D82"/>
  <c r="C82"/>
  <c r="B82"/>
  <c r="G81"/>
  <c r="E81"/>
  <c r="D81"/>
  <c r="C81"/>
  <c r="B81"/>
  <c r="G80"/>
  <c r="F80"/>
  <c r="E80"/>
  <c r="D80"/>
  <c r="C80"/>
  <c r="B80"/>
  <c r="G79"/>
  <c r="E79"/>
  <c r="D79"/>
  <c r="C79"/>
  <c r="B79"/>
  <c r="G78"/>
  <c r="E78"/>
  <c r="D78"/>
  <c r="C78"/>
  <c r="B78"/>
  <c r="G77"/>
  <c r="E77"/>
  <c r="F77" s="1"/>
  <c r="D77"/>
  <c r="C77"/>
  <c r="B77"/>
  <c r="G76"/>
  <c r="E76"/>
  <c r="D76"/>
  <c r="C76"/>
  <c r="B76"/>
  <c r="G75"/>
  <c r="E75"/>
  <c r="D75"/>
  <c r="C75"/>
  <c r="B75"/>
  <c r="T74"/>
  <c r="G74"/>
  <c r="E74"/>
  <c r="D74"/>
  <c r="C74"/>
  <c r="B74"/>
  <c r="T73"/>
  <c r="T65" s="1"/>
  <c r="L83" s="1"/>
  <c r="G73"/>
  <c r="E73"/>
  <c r="D73"/>
  <c r="C73"/>
  <c r="B73"/>
  <c r="T72"/>
  <c r="G72"/>
  <c r="E72"/>
  <c r="D72"/>
  <c r="C72"/>
  <c r="B72"/>
  <c r="G71"/>
  <c r="E71"/>
  <c r="D71"/>
  <c r="C71"/>
  <c r="B71"/>
  <c r="G70"/>
  <c r="E70"/>
  <c r="D70"/>
  <c r="C70"/>
  <c r="B70"/>
  <c r="G69"/>
  <c r="E69"/>
  <c r="F69" s="1"/>
  <c r="D69"/>
  <c r="C69"/>
  <c r="B69"/>
  <c r="G68"/>
  <c r="E68"/>
  <c r="D68"/>
  <c r="C68"/>
  <c r="B68"/>
  <c r="G67"/>
  <c r="E67"/>
  <c r="D67"/>
  <c r="C67"/>
  <c r="B67"/>
  <c r="G66"/>
  <c r="E66"/>
  <c r="D66"/>
  <c r="C66"/>
  <c r="B66"/>
  <c r="L57"/>
  <c r="L56"/>
  <c r="L55"/>
  <c r="L54"/>
  <c r="L53"/>
  <c r="L52"/>
  <c r="D52"/>
  <c r="L51"/>
  <c r="L50"/>
  <c r="C50"/>
  <c r="B50"/>
  <c r="L49"/>
  <c r="C49"/>
  <c r="B49"/>
  <c r="L48"/>
  <c r="C48"/>
  <c r="B48"/>
  <c r="L47"/>
  <c r="C47"/>
  <c r="B47"/>
  <c r="C46"/>
  <c r="D46" s="1"/>
  <c r="B46"/>
  <c r="C45"/>
  <c r="D45" s="1"/>
  <c r="B45"/>
  <c r="C44"/>
  <c r="B44"/>
  <c r="L43"/>
  <c r="C43"/>
  <c r="B43"/>
  <c r="L42"/>
  <c r="C42"/>
  <c r="B42"/>
  <c r="L41"/>
  <c r="C41"/>
  <c r="B41"/>
  <c r="L40"/>
  <c r="C40"/>
  <c r="B40"/>
  <c r="L39"/>
  <c r="C39"/>
  <c r="D39" s="1"/>
  <c r="B39"/>
  <c r="L38"/>
  <c r="C38"/>
  <c r="B38"/>
  <c r="L37"/>
  <c r="C37"/>
  <c r="B37"/>
  <c r="L36"/>
  <c r="C36"/>
  <c r="B36"/>
  <c r="L35"/>
  <c r="C35"/>
  <c r="D35" s="1"/>
  <c r="B35"/>
  <c r="K34"/>
  <c r="J34"/>
  <c r="C34"/>
  <c r="D34" s="1"/>
  <c r="B34"/>
  <c r="K33"/>
  <c r="L33" s="1"/>
  <c r="J33"/>
  <c r="C33"/>
  <c r="D33" s="1"/>
  <c r="B33"/>
  <c r="K32"/>
  <c r="J32"/>
  <c r="L32" s="1"/>
  <c r="C32"/>
  <c r="B32"/>
  <c r="D32" s="1"/>
  <c r="K31"/>
  <c r="L31" s="1"/>
  <c r="J31"/>
  <c r="C31"/>
  <c r="B31"/>
  <c r="L30"/>
  <c r="J30"/>
  <c r="C30"/>
  <c r="B30"/>
  <c r="K29"/>
  <c r="L29" s="1"/>
  <c r="C29"/>
  <c r="D29" s="1"/>
  <c r="B29"/>
  <c r="K28"/>
  <c r="J28"/>
  <c r="L28" s="1"/>
  <c r="C28"/>
  <c r="D28" s="1"/>
  <c r="B28"/>
  <c r="K27"/>
  <c r="J27"/>
  <c r="L27" s="1"/>
  <c r="C27"/>
  <c r="B27"/>
  <c r="D27" s="1"/>
  <c r="K26"/>
  <c r="L26" s="1"/>
  <c r="J26"/>
  <c r="C26"/>
  <c r="B26"/>
  <c r="K25"/>
  <c r="J25"/>
  <c r="C25"/>
  <c r="B25"/>
  <c r="K24"/>
  <c r="J24"/>
  <c r="C24"/>
  <c r="B24"/>
  <c r="K23"/>
  <c r="J23"/>
  <c r="C23"/>
  <c r="D23" s="1"/>
  <c r="B23"/>
  <c r="K22"/>
  <c r="L22" s="1"/>
  <c r="J22"/>
  <c r="C22"/>
  <c r="B22"/>
  <c r="K21"/>
  <c r="J21"/>
  <c r="C21"/>
  <c r="B21"/>
  <c r="D21" s="1"/>
  <c r="K20"/>
  <c r="L20" s="1"/>
  <c r="J20"/>
  <c r="C20"/>
  <c r="B20"/>
  <c r="K19"/>
  <c r="J19"/>
  <c r="C19"/>
  <c r="D19" s="1"/>
  <c r="B19"/>
  <c r="K18"/>
  <c r="J18"/>
  <c r="C18"/>
  <c r="B18"/>
  <c r="K17"/>
  <c r="J17"/>
  <c r="C17"/>
  <c r="D17" s="1"/>
  <c r="B17"/>
  <c r="K16"/>
  <c r="J16"/>
  <c r="C16"/>
  <c r="D16" s="1"/>
  <c r="B16"/>
  <c r="K15"/>
  <c r="J15"/>
  <c r="L15" s="1"/>
  <c r="D15"/>
  <c r="C15"/>
  <c r="B15"/>
  <c r="K14"/>
  <c r="J14"/>
  <c r="C14"/>
  <c r="B14"/>
  <c r="K13"/>
  <c r="J13"/>
  <c r="C13"/>
  <c r="B13"/>
  <c r="F9"/>
  <c r="G8"/>
  <c r="B8"/>
  <c r="J7"/>
  <c r="E7"/>
  <c r="B7"/>
  <c r="D20" l="1"/>
  <c r="F66"/>
  <c r="D97"/>
  <c r="H97"/>
  <c r="D22"/>
  <c r="D42"/>
  <c r="D48"/>
  <c r="L16"/>
  <c r="L18"/>
  <c r="L19"/>
  <c r="D24"/>
  <c r="D25"/>
  <c r="D30"/>
  <c r="D37"/>
  <c r="D41"/>
  <c r="N66"/>
  <c r="K83"/>
  <c r="L14"/>
  <c r="L23"/>
  <c r="L24"/>
  <c r="F76"/>
  <c r="F83"/>
  <c r="B51"/>
  <c r="K76"/>
  <c r="I97"/>
  <c r="C51"/>
  <c r="D36"/>
  <c r="D40"/>
  <c r="D44"/>
  <c r="D47"/>
  <c r="B86"/>
  <c r="G86"/>
  <c r="F67"/>
  <c r="K69"/>
  <c r="F70"/>
  <c r="F73"/>
  <c r="K73" s="1"/>
  <c r="F75"/>
  <c r="K75" s="1"/>
  <c r="F78"/>
  <c r="K80"/>
  <c r="F81"/>
  <c r="K81" s="1"/>
  <c r="K95"/>
  <c r="F97"/>
  <c r="J97"/>
  <c r="E97"/>
  <c r="D13"/>
  <c r="D14"/>
  <c r="D18"/>
  <c r="D26"/>
  <c r="D31"/>
  <c r="D43"/>
  <c r="D50"/>
  <c r="C86"/>
  <c r="F68"/>
  <c r="F71"/>
  <c r="F79"/>
  <c r="F82"/>
  <c r="K82" s="1"/>
  <c r="K84"/>
  <c r="F85"/>
  <c r="E93"/>
  <c r="I93"/>
  <c r="K94"/>
  <c r="C97"/>
  <c r="G97"/>
  <c r="F107"/>
  <c r="F112"/>
  <c r="L13"/>
  <c r="L17"/>
  <c r="L21"/>
  <c r="L25"/>
  <c r="L34"/>
  <c r="D38"/>
  <c r="D49"/>
  <c r="D86"/>
  <c r="F72"/>
  <c r="K72" s="1"/>
  <c r="F74"/>
  <c r="K74" s="1"/>
  <c r="K92"/>
  <c r="K99"/>
  <c r="D51"/>
  <c r="D53" s="1"/>
  <c r="K78"/>
  <c r="K68"/>
  <c r="K71"/>
  <c r="K79"/>
  <c r="K93"/>
  <c r="H66"/>
  <c r="L66"/>
  <c r="H67"/>
  <c r="L67"/>
  <c r="K70"/>
  <c r="H71"/>
  <c r="L71"/>
  <c r="K77"/>
  <c r="H78"/>
  <c r="I78" s="1"/>
  <c r="J78" s="1"/>
  <c r="L78"/>
  <c r="H82"/>
  <c r="I82" s="1"/>
  <c r="J82" s="1"/>
  <c r="L82"/>
  <c r="K85"/>
  <c r="H70"/>
  <c r="L70"/>
  <c r="H77"/>
  <c r="I77" s="1"/>
  <c r="J77" s="1"/>
  <c r="L77"/>
  <c r="H81"/>
  <c r="L81"/>
  <c r="H85"/>
  <c r="I85" s="1"/>
  <c r="J85" s="1"/>
  <c r="L85"/>
  <c r="E86"/>
  <c r="K91"/>
  <c r="H69"/>
  <c r="L69"/>
  <c r="H76"/>
  <c r="I76" s="1"/>
  <c r="J76" s="1"/>
  <c r="L76"/>
  <c r="H80"/>
  <c r="L80"/>
  <c r="H84"/>
  <c r="I84" s="1"/>
  <c r="J84" s="1"/>
  <c r="L84"/>
  <c r="K96"/>
  <c r="K66"/>
  <c r="H68"/>
  <c r="I68" s="1"/>
  <c r="J68" s="1"/>
  <c r="L68"/>
  <c r="H72"/>
  <c r="L72"/>
  <c r="H73"/>
  <c r="I73" s="1"/>
  <c r="J73" s="1"/>
  <c r="L73"/>
  <c r="H74"/>
  <c r="L74"/>
  <c r="H75"/>
  <c r="I75" s="1"/>
  <c r="J75" s="1"/>
  <c r="L75"/>
  <c r="H79"/>
  <c r="L79"/>
  <c r="H83"/>
  <c r="I83" s="1"/>
  <c r="J83" s="1"/>
  <c r="I79" l="1"/>
  <c r="J79" s="1"/>
  <c r="I74"/>
  <c r="J74" s="1"/>
  <c r="I72"/>
  <c r="J72" s="1"/>
  <c r="I80"/>
  <c r="J80" s="1"/>
  <c r="I81"/>
  <c r="J81" s="1"/>
  <c r="I70"/>
  <c r="J70" s="1"/>
  <c r="I67"/>
  <c r="J67" s="1"/>
  <c r="I69"/>
  <c r="J69" s="1"/>
  <c r="I71"/>
  <c r="J71" s="1"/>
  <c r="F86"/>
  <c r="K86" s="1"/>
  <c r="K97"/>
  <c r="K67"/>
  <c r="L86"/>
  <c r="I66"/>
  <c r="H86"/>
  <c r="I86" l="1"/>
  <c r="J86" s="1"/>
  <c r="J66"/>
</calcChain>
</file>

<file path=xl/sharedStrings.xml><?xml version="1.0" encoding="utf-8"?>
<sst xmlns="http://schemas.openxmlformats.org/spreadsheetml/2006/main" count="210" uniqueCount="203">
  <si>
    <t>67-A</t>
  </si>
  <si>
    <t>Lado-A</t>
  </si>
  <si>
    <t>Informacion:</t>
  </si>
  <si>
    <t>informacionyestadisticas@sespas.gov.do</t>
  </si>
  <si>
    <t>DIRECCION GENERAL DE INFORMACION Y ESTADISTICA DE SALUD</t>
  </si>
  <si>
    <t>3er Trimestre (Jul-Ago-Sept)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</si>
  <si>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</si>
  <si>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</si>
  <si>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</si>
  <si>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</si>
  <si>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</si>
  <si>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</si>
  <si>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</si>
  <si>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</si>
  <si>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</si>
  <si>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</si>
  <si>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</si>
  <si>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</si>
  <si>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</si>
  <si>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</si>
  <si>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</si>
  <si>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</si>
  <si>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</si>
  <si>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</si>
  <si>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</si>
  <si>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</si>
  <si>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</si>
  <si>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</si>
  <si>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</si>
  <si>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</si>
  <si>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</si>
  <si>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</si>
  <si>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</si>
  <si>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</si>
  <si>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</si>
  <si>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</si>
  <si>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</si>
  <si>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</si>
  <si>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</si>
  <si>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</si>
  <si>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</si>
  <si>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</si>
  <si>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</si>
  <si>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</si>
  <si>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</si>
  <si>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</si>
  <si>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</si>
  <si>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</si>
  <si>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</si>
  <si>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</si>
  <si>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</si>
  <si>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</si>
  <si>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</si>
  <si>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</si>
  <si>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</si>
  <si>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</si>
  <si>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</si>
  <si>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</si>
  <si>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</si>
  <si>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</si>
  <si>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</si>
  <si>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</si>
  <si>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</si>
  <si>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</si>
  <si>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</si>
  <si>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</si>
  <si>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</si>
  <si>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</si>
  <si>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</si>
  <si>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</si>
  <si>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</si>
  <si>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</si>
  <si>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</si>
  <si>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</si>
  <si>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</si>
  <si>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</si>
  <si>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</si>
  <si>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</si>
  <si>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</si>
  <si>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</si>
  <si>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</si>
  <si>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</si>
  <si>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</si>
  <si>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</si>
  <si>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</si>
  <si>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</si>
  <si>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</si>
  <si>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</si>
  <si>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</si>
  <si>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</si>
  <si>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</si>
  <si>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</si>
  <si>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</si>
  <si>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</si>
  <si>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</si>
  <si>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</si>
  <si>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</si>
  <si>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</si>
  <si>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</si>
  <si>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</si>
  <si>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</si>
  <si>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</si>
  <si>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</si>
  <si>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</si>
  <si>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</si>
  <si>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</si>
  <si>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</si>
  <si>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</si>
  <si>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</si>
  <si>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</si>
  <si>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</si>
  <si>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</si>
  <si>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</si>
  <si>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</si>
  <si>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</si>
  <si>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</si>
  <si>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</si>
  <si>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</si>
  <si>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</si>
  <si>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</si>
  <si>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</si>
  <si>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</si>
  <si>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</si>
  <si>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</si>
  <si>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</si>
  <si>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</si>
  <si>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</si>
  <si>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</si>
  <si>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</si>
  <si>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</si>
  <si>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</si>
  <si>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</si>
  <si>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</si>
  <si>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</si>
  <si>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</si>
  <si>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</si>
  <si>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</si>
  <si>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4.Pediatría</t>
  </si>
  <si>
    <t>4.Obstetricia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</si>
  <si>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</si>
  <si>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</si>
  <si>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4.Ginecología</t>
  </si>
  <si>
    <t>4.Med. interna</t>
  </si>
  <si>
    <t>4.Cardiología</t>
  </si>
  <si>
    <t>4.Nefrología</t>
  </si>
  <si>
    <t>4.Gastroenterología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</si>
  <si>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</si>
  <si>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</si>
  <si>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4.Endocrinología</t>
  </si>
  <si>
    <t>4.Neumología</t>
  </si>
  <si>
    <t>4.Cirugía Gral.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</si>
  <si>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</si>
  <si>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4.Oftalmol-Otorrino</t>
  </si>
  <si>
    <t>4.Ortopedia</t>
  </si>
  <si>
    <t>4.Urología</t>
  </si>
  <si>
    <t>4.Neurocirugía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</si>
  <si>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</si>
  <si>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</si>
  <si>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</si>
  <si>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</si>
  <si>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</si>
  <si>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</si>
  <si>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</si>
  <si>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</si>
  <si>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</si>
  <si>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</si>
  <si>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</si>
  <si>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</si>
  <si>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</si>
  <si>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</si>
  <si>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</si>
  <si>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</si>
  <si>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</si>
  <si>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</si>
  <si>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</si>
  <si>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</si>
  <si>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</si>
  <si>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</si>
  <si>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</si>
  <si>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</si>
  <si>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</si>
  <si>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</si>
  <si>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</si>
  <si>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</si>
  <si>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</si>
  <si>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</si>
  <si>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</si>
  <si>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</si>
  <si>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</si>
  <si>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</si>
  <si>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</si>
  <si>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</si>
  <si>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</si>
  <si>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</si>
  <si>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</si>
  <si>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Director General Dr. Orlando Vargas Almonte</t>
  </si>
  <si>
    <t>FIRMA DEL RESPONSABLE</t>
  </si>
  <si>
    <t>FECHA DE ENVIÓ</t>
  </si>
  <si>
    <t>OBSERVACIONES:</t>
  </si>
  <si>
    <t>Dr. Cristian De Los Santos</t>
  </si>
  <si>
    <t>DIGITADO POR</t>
  </si>
  <si>
    <t>VALIDADO POR</t>
  </si>
  <si>
    <t>SISTEMA DE INFORMACIÓN Y ESTADÍSTICA DE SALUD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</si>
</sst>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0.0"/>
  </numFmts>
  <fonts count="3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01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7" fillId="0" borderId="0" xfId="1" applyFont="1"/>
    <xf numFmtId="0" fontId="10" fillId="0" borderId="0" xfId="0" applyFont="1" applyAlignment="1" applyProtection="1"/>
    <xf numFmtId="3" fontId="11" fillId="0" borderId="0" xfId="0" applyNumberFormat="1" applyFont="1" applyBorder="1" applyAlignment="1" applyProtection="1"/>
    <xf numFmtId="0" fontId="14" fillId="0" borderId="0" xfId="0" applyFont="1" applyAlignment="1" applyProtection="1"/>
    <xf numFmtId="0" fontId="0" fillId="0" borderId="0" xfId="0" applyProtection="1">
      <protection locked="0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0" fillId="0" borderId="0" xfId="0" applyProtection="1"/>
    <xf numFmtId="14" fontId="11" fillId="0" borderId="2" xfId="0" applyNumberFormat="1" applyFont="1" applyBorder="1" applyAlignment="1" applyProtection="1"/>
    <xf numFmtId="14" fontId="11" fillId="0" borderId="0" xfId="0" applyNumberFormat="1" applyFont="1" applyBorder="1" applyAlignment="1" applyProtection="1"/>
    <xf numFmtId="1" fontId="11" fillId="0" borderId="2" xfId="0" applyNumberFormat="1" applyFont="1" applyBorder="1" applyAlignment="1" applyProtection="1"/>
    <xf numFmtId="1" fontId="11" fillId="0" borderId="0" xfId="0" applyNumberFormat="1" applyFont="1" applyBorder="1" applyAlignment="1" applyProtection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3" borderId="0" xfId="0" applyFont="1" applyFill="1" applyBorder="1"/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2" fillId="0" borderId="19" xfId="0" applyFont="1" applyBorder="1" applyAlignment="1"/>
    <xf numFmtId="3" fontId="12" fillId="0" borderId="19" xfId="0" applyNumberFormat="1" applyFont="1" applyBorder="1" applyAlignment="1" applyProtection="1">
      <alignment horizontal="right"/>
    </xf>
    <xf numFmtId="3" fontId="19" fillId="2" borderId="13" xfId="0" applyNumberFormat="1" applyFont="1" applyFill="1" applyBorder="1" applyAlignment="1">
      <alignment horizontal="right"/>
    </xf>
    <xf numFmtId="0" fontId="17" fillId="3" borderId="0" xfId="0" applyFont="1" applyFill="1" applyBorder="1" applyAlignment="1"/>
    <xf numFmtId="3" fontId="12" fillId="0" borderId="22" xfId="0" applyNumberFormat="1" applyFont="1" applyBorder="1" applyAlignment="1" applyProtection="1">
      <alignment horizontal="right"/>
    </xf>
    <xf numFmtId="3" fontId="19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2" fillId="0" borderId="19" xfId="0" applyFont="1" applyBorder="1"/>
    <xf numFmtId="3" fontId="19" fillId="2" borderId="25" xfId="0" applyNumberFormat="1" applyFont="1" applyFill="1" applyBorder="1" applyAlignment="1">
      <alignment horizontal="right"/>
    </xf>
    <xf numFmtId="3" fontId="20" fillId="4" borderId="19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Alignment="1" applyProtection="1">
      <alignment horizontal="right"/>
    </xf>
    <xf numFmtId="0" fontId="21" fillId="3" borderId="0" xfId="0" applyFont="1" applyFill="1" applyBorder="1"/>
    <xf numFmtId="0" fontId="1" fillId="0" borderId="0" xfId="0" applyFont="1"/>
    <xf numFmtId="0" fontId="19" fillId="2" borderId="30" xfId="0" applyFont="1" applyFill="1" applyBorder="1" applyProtection="1"/>
    <xf numFmtId="0" fontId="12" fillId="0" borderId="3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9" fillId="2" borderId="32" xfId="0" applyNumberFormat="1" applyFont="1" applyFill="1" applyBorder="1" applyAlignment="1" applyProtection="1">
      <alignment horizontal="right"/>
    </xf>
    <xf numFmtId="0" fontId="12" fillId="0" borderId="26" xfId="0" applyFont="1" applyBorder="1" applyAlignment="1"/>
    <xf numFmtId="0" fontId="12" fillId="0" borderId="2" xfId="0" applyFont="1" applyBorder="1" applyAlignment="1"/>
    <xf numFmtId="0" fontId="12" fillId="0" borderId="23" xfId="0" applyFont="1" applyBorder="1" applyAlignment="1"/>
    <xf numFmtId="3" fontId="19" fillId="2" borderId="33" xfId="0" applyNumberFormat="1" applyFont="1" applyFill="1" applyBorder="1" applyAlignment="1" applyProtection="1">
      <alignment horizontal="right"/>
    </xf>
    <xf numFmtId="3" fontId="19" fillId="2" borderId="33" xfId="0" applyNumberFormat="1" applyFont="1" applyFill="1" applyBorder="1" applyProtection="1"/>
    <xf numFmtId="0" fontId="12" fillId="0" borderId="34" xfId="0" applyFont="1" applyFill="1" applyBorder="1" applyAlignment="1"/>
    <xf numFmtId="0" fontId="12" fillId="0" borderId="35" xfId="0" applyFont="1" applyFill="1" applyBorder="1" applyAlignment="1"/>
    <xf numFmtId="0" fontId="12" fillId="0" borderId="36" xfId="0" applyFont="1" applyFill="1" applyBorder="1" applyAlignment="1"/>
    <xf numFmtId="3" fontId="19" fillId="2" borderId="37" xfId="0" applyNumberFormat="1" applyFont="1" applyFill="1" applyBorder="1" applyAlignment="1" applyProtection="1"/>
    <xf numFmtId="0" fontId="22" fillId="3" borderId="0" xfId="0" applyFont="1" applyFill="1" applyBorder="1" applyAlignment="1"/>
    <xf numFmtId="0" fontId="23" fillId="3" borderId="0" xfId="0" applyFont="1" applyFill="1" applyBorder="1" applyAlignment="1"/>
    <xf numFmtId="0" fontId="24" fillId="0" borderId="0" xfId="0" applyFont="1"/>
    <xf numFmtId="0" fontId="25" fillId="0" borderId="38" xfId="0" applyFont="1" applyBorder="1" applyAlignment="1"/>
    <xf numFmtId="0" fontId="25" fillId="0" borderId="39" xfId="0" applyFont="1" applyBorder="1" applyAlignment="1"/>
    <xf numFmtId="0" fontId="0" fillId="0" borderId="39" xfId="0" applyBorder="1"/>
    <xf numFmtId="0" fontId="25" fillId="0" borderId="4" xfId="0" applyFont="1" applyBorder="1" applyAlignment="1">
      <alignment horizontal="center"/>
    </xf>
    <xf numFmtId="0" fontId="23" fillId="0" borderId="26" xfId="0" applyFont="1" applyBorder="1" applyProtection="1"/>
    <xf numFmtId="0" fontId="23" fillId="0" borderId="2" xfId="0" applyFont="1" applyBorder="1" applyProtection="1"/>
    <xf numFmtId="0" fontId="26" fillId="0" borderId="2" xfId="0" applyFont="1" applyBorder="1" applyProtection="1"/>
    <xf numFmtId="0" fontId="17" fillId="0" borderId="2" xfId="0" applyFont="1" applyBorder="1" applyAlignment="1" applyProtection="1">
      <alignment horizontal="center"/>
    </xf>
    <xf numFmtId="3" fontId="27" fillId="2" borderId="33" xfId="0" applyNumberFormat="1" applyFont="1" applyFill="1" applyBorder="1" applyAlignment="1" applyProtection="1">
      <alignment horizontal="right"/>
    </xf>
    <xf numFmtId="0" fontId="12" fillId="0" borderId="12" xfId="0" applyFont="1" applyBorder="1"/>
    <xf numFmtId="3" fontId="19" fillId="2" borderId="23" xfId="0" applyNumberFormat="1" applyFont="1" applyFill="1" applyBorder="1" applyAlignment="1">
      <alignment horizontal="right"/>
    </xf>
    <xf numFmtId="0" fontId="13" fillId="0" borderId="40" xfId="0" applyFont="1" applyBorder="1"/>
    <xf numFmtId="3" fontId="13" fillId="5" borderId="41" xfId="0" applyNumberFormat="1" applyFont="1" applyFill="1" applyBorder="1" applyAlignment="1">
      <alignment horizontal="right"/>
    </xf>
    <xf numFmtId="3" fontId="19" fillId="2" borderId="42" xfId="0" applyNumberFormat="1" applyFont="1" applyFill="1" applyBorder="1" applyAlignment="1">
      <alignment horizontal="right"/>
    </xf>
    <xf numFmtId="0" fontId="19" fillId="2" borderId="43" xfId="0" applyFont="1" applyFill="1" applyBorder="1" applyAlignment="1"/>
    <xf numFmtId="0" fontId="13" fillId="0" borderId="45" xfId="0" applyFont="1" applyBorder="1" applyAlignment="1"/>
    <xf numFmtId="0" fontId="13" fillId="0" borderId="0" xfId="0" applyFont="1" applyBorder="1" applyAlignment="1"/>
    <xf numFmtId="0" fontId="13" fillId="0" borderId="46" xfId="0" applyFont="1" applyBorder="1" applyAlignment="1"/>
    <xf numFmtId="0" fontId="13" fillId="0" borderId="47" xfId="0" applyFont="1" applyBorder="1" applyAlignment="1"/>
    <xf numFmtId="0" fontId="13" fillId="0" borderId="3" xfId="0" applyFont="1" applyBorder="1" applyAlignment="1"/>
    <xf numFmtId="0" fontId="13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3" fillId="0" borderId="34" xfId="0" applyFont="1" applyBorder="1" applyProtection="1"/>
    <xf numFmtId="0" fontId="23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8" fillId="0" borderId="0" xfId="0" applyFont="1"/>
    <xf numFmtId="0" fontId="23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8" fillId="7" borderId="0" xfId="0" applyFont="1" applyFill="1"/>
    <xf numFmtId="0" fontId="23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44" fontId="30" fillId="0" borderId="0" xfId="2" applyFont="1" applyBorder="1" applyAlignment="1"/>
    <xf numFmtId="0" fontId="10" fillId="0" borderId="0" xfId="0" applyFont="1" applyBorder="1" applyAlignment="1"/>
    <xf numFmtId="0" fontId="19" fillId="2" borderId="43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51" xfId="0" applyFont="1" applyFill="1" applyBorder="1" applyAlignment="1">
      <alignment horizontal="center"/>
    </xf>
    <xf numFmtId="0" fontId="32" fillId="0" borderId="18" xfId="0" applyFont="1" applyBorder="1"/>
    <xf numFmtId="3" fontId="33" fillId="0" borderId="21" xfId="3" applyNumberFormat="1" applyFont="1" applyBorder="1" applyProtection="1"/>
    <xf numFmtId="3" fontId="33" fillId="0" borderId="52" xfId="3" applyNumberFormat="1" applyFont="1" applyBorder="1" applyAlignment="1" applyProtection="1"/>
    <xf numFmtId="3" fontId="33" fillId="0" borderId="22" xfId="3" applyNumberFormat="1" applyFont="1" applyBorder="1" applyAlignment="1" applyProtection="1"/>
    <xf numFmtId="0" fontId="33" fillId="0" borderId="22" xfId="0" applyFont="1" applyBorder="1" applyProtection="1"/>
    <xf numFmtId="3" fontId="19" fillId="2" borderId="53" xfId="3" applyNumberFormat="1" applyFont="1" applyFill="1" applyBorder="1"/>
    <xf numFmtId="3" fontId="33" fillId="0" borderId="27" xfId="3" applyNumberFormat="1" applyFont="1" applyBorder="1" applyProtection="1">
      <protection locked="0"/>
    </xf>
    <xf numFmtId="3" fontId="33" fillId="0" borderId="19" xfId="3" applyNumberFormat="1" applyFont="1" applyBorder="1" applyProtection="1">
      <protection locked="0"/>
    </xf>
    <xf numFmtId="3" fontId="33" fillId="2" borderId="19" xfId="3" applyNumberFormat="1" applyFont="1" applyFill="1" applyBorder="1" applyProtection="1">
      <protection locked="0"/>
    </xf>
    <xf numFmtId="164" fontId="33" fillId="2" borderId="19" xfId="3" applyNumberFormat="1" applyFont="1" applyFill="1" applyBorder="1" applyAlignment="1" applyProtection="1">
      <protection locked="0"/>
    </xf>
    <xf numFmtId="164" fontId="33" fillId="2" borderId="19" xfId="3" applyNumberFormat="1" applyFont="1" applyFill="1" applyBorder="1" applyProtection="1">
      <protection locked="0"/>
    </xf>
    <xf numFmtId="3" fontId="33" fillId="0" borderId="24" xfId="0" applyNumberFormat="1" applyFont="1" applyBorder="1" applyProtection="1">
      <protection locked="0"/>
    </xf>
    <xf numFmtId="3" fontId="33" fillId="0" borderId="20" xfId="3" applyNumberFormat="1" applyFont="1" applyBorder="1" applyProtection="1"/>
    <xf numFmtId="3" fontId="19" fillId="2" borderId="24" xfId="3" applyNumberFormat="1" applyFont="1" applyFill="1" applyBorder="1"/>
    <xf numFmtId="0" fontId="3" fillId="0" borderId="0" xfId="0" applyFont="1"/>
    <xf numFmtId="0" fontId="29" fillId="0" borderId="18" xfId="0" applyFont="1" applyBorder="1"/>
    <xf numFmtId="18" fontId="0" fillId="0" borderId="0" xfId="0" applyNumberFormat="1"/>
    <xf numFmtId="0" fontId="18" fillId="2" borderId="28" xfId="0" applyFont="1" applyFill="1" applyBorder="1"/>
    <xf numFmtId="3" fontId="31" fillId="2" borderId="54" xfId="3" applyNumberFormat="1" applyFont="1" applyFill="1" applyBorder="1"/>
    <xf numFmtId="3" fontId="31" fillId="2" borderId="28" xfId="3" applyNumberFormat="1" applyFont="1" applyFill="1" applyBorder="1"/>
    <xf numFmtId="3" fontId="31" fillId="2" borderId="29" xfId="3" applyNumberFormat="1" applyFont="1" applyFill="1" applyBorder="1"/>
    <xf numFmtId="3" fontId="31" fillId="2" borderId="55" xfId="3" applyNumberFormat="1" applyFont="1" applyFill="1" applyBorder="1"/>
    <xf numFmtId="4" fontId="31" fillId="2" borderId="29" xfId="3" applyNumberFormat="1" applyFont="1" applyFill="1" applyBorder="1"/>
    <xf numFmtId="4" fontId="31" fillId="2" borderId="30" xfId="3" applyNumberFormat="1" applyFont="1" applyFill="1" applyBorder="1"/>
    <xf numFmtId="0" fontId="10" fillId="0" borderId="45" xfId="0" applyFont="1" applyBorder="1"/>
    <xf numFmtId="0" fontId="10" fillId="0" borderId="0" xfId="0" applyFont="1" applyBorder="1"/>
    <xf numFmtId="165" fontId="10" fillId="0" borderId="0" xfId="0" applyNumberFormat="1" applyFont="1" applyBorder="1"/>
    <xf numFmtId="0" fontId="0" fillId="0" borderId="0" xfId="0" applyBorder="1"/>
    <xf numFmtId="0" fontId="3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2" fillId="0" borderId="27" xfId="0" applyFont="1" applyBorder="1" applyAlignment="1"/>
    <xf numFmtId="0" fontId="37" fillId="0" borderId="0" xfId="0" applyFont="1" applyBorder="1"/>
    <xf numFmtId="0" fontId="12" fillId="0" borderId="0" xfId="0" applyFont="1" applyBorder="1"/>
    <xf numFmtId="0" fontId="19" fillId="2" borderId="56" xfId="0" applyFont="1" applyFill="1" applyBorder="1" applyAlignment="1"/>
    <xf numFmtId="0" fontId="19" fillId="2" borderId="12" xfId="0" applyFont="1" applyFill="1" applyBorder="1"/>
    <xf numFmtId="0" fontId="19" fillId="2" borderId="12" xfId="0" applyFont="1" applyFill="1" applyBorder="1" applyAlignment="1">
      <alignment horizontal="left"/>
    </xf>
    <xf numFmtId="0" fontId="19" fillId="2" borderId="57" xfId="0" applyFont="1" applyFill="1" applyBorder="1" applyAlignment="1">
      <alignment horizontal="center"/>
    </xf>
    <xf numFmtId="0" fontId="19" fillId="2" borderId="58" xfId="0" applyFont="1" applyFill="1" applyBorder="1"/>
    <xf numFmtId="0" fontId="12" fillId="0" borderId="10" xfId="0" applyFont="1" applyBorder="1" applyAlignment="1">
      <alignment horizontal="left"/>
    </xf>
    <xf numFmtId="0" fontId="37" fillId="0" borderId="8" xfId="0" applyFont="1" applyBorder="1" applyProtection="1"/>
    <xf numFmtId="0" fontId="37" fillId="0" borderId="9" xfId="0" applyFont="1" applyBorder="1" applyProtection="1"/>
    <xf numFmtId="0" fontId="37" fillId="0" borderId="50" xfId="0" applyFont="1" applyBorder="1" applyProtection="1"/>
    <xf numFmtId="3" fontId="19" fillId="2" borderId="13" xfId="0" applyNumberFormat="1" applyFont="1" applyFill="1" applyBorder="1"/>
    <xf numFmtId="0" fontId="12" fillId="0" borderId="20" xfId="0" applyFont="1" applyBorder="1" applyAlignment="1">
      <alignment horizontal="left"/>
    </xf>
    <xf numFmtId="0" fontId="37" fillId="0" borderId="18" xfId="0" applyFont="1" applyBorder="1" applyProtection="1"/>
    <xf numFmtId="0" fontId="37" fillId="0" borderId="19" xfId="0" applyFont="1" applyBorder="1" applyProtection="1"/>
    <xf numFmtId="0" fontId="37" fillId="0" borderId="24" xfId="0" applyFont="1" applyBorder="1" applyProtection="1"/>
    <xf numFmtId="3" fontId="19" fillId="2" borderId="23" xfId="0" applyNumberFormat="1" applyFont="1" applyFill="1" applyBorder="1"/>
    <xf numFmtId="0" fontId="19" fillId="2" borderId="54" xfId="0" applyFont="1" applyFill="1" applyBorder="1" applyAlignment="1">
      <alignment horizontal="left"/>
    </xf>
    <xf numFmtId="0" fontId="19" fillId="2" borderId="28" xfId="0" applyFont="1" applyFill="1" applyBorder="1"/>
    <xf numFmtId="0" fontId="19" fillId="2" borderId="29" xfId="0" applyFont="1" applyFill="1" applyBorder="1"/>
    <xf numFmtId="0" fontId="19" fillId="2" borderId="30" xfId="0" applyFont="1" applyFill="1" applyBorder="1"/>
    <xf numFmtId="3" fontId="19" fillId="2" borderId="36" xfId="0" applyNumberFormat="1" applyFont="1" applyFill="1" applyBorder="1"/>
    <xf numFmtId="0" fontId="13" fillId="5" borderId="5" xfId="0" applyFont="1" applyFill="1" applyBorder="1" applyAlignment="1">
      <alignment vertical="center"/>
    </xf>
    <xf numFmtId="0" fontId="12" fillId="0" borderId="60" xfId="0" applyFont="1" applyBorder="1" applyAlignment="1">
      <alignment horizontal="left"/>
    </xf>
    <xf numFmtId="0" fontId="37" fillId="0" borderId="5" xfId="0" applyFont="1" applyBorder="1" applyProtection="1"/>
    <xf numFmtId="0" fontId="37" fillId="0" borderId="61" xfId="0" applyFont="1" applyBorder="1" applyProtection="1"/>
    <xf numFmtId="0" fontId="37" fillId="0" borderId="6" xfId="0" applyFont="1" applyBorder="1" applyProtection="1"/>
    <xf numFmtId="3" fontId="19" fillId="2" borderId="7" xfId="0" applyNumberFormat="1" applyFont="1" applyFill="1" applyBorder="1"/>
    <xf numFmtId="0" fontId="12" fillId="0" borderId="6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9" fillId="2" borderId="35" xfId="0" applyFont="1" applyFill="1" applyBorder="1" applyAlignment="1">
      <alignment horizontal="left"/>
    </xf>
    <xf numFmtId="1" fontId="19" fillId="2" borderId="28" xfId="0" applyNumberFormat="1" applyFont="1" applyFill="1" applyBorder="1"/>
    <xf numFmtId="1" fontId="19" fillId="2" borderId="29" xfId="0" applyNumberFormat="1" applyFont="1" applyFill="1" applyBorder="1"/>
    <xf numFmtId="1" fontId="19" fillId="2" borderId="30" xfId="0" applyNumberFormat="1" applyFont="1" applyFill="1" applyBorder="1"/>
    <xf numFmtId="1" fontId="0" fillId="0" borderId="0" xfId="0" applyNumberFormat="1"/>
    <xf numFmtId="0" fontId="37" fillId="0" borderId="8" xfId="0" applyFont="1" applyBorder="1"/>
    <xf numFmtId="0" fontId="37" fillId="0" borderId="28" xfId="0" applyFont="1" applyBorder="1"/>
    <xf numFmtId="0" fontId="12" fillId="0" borderId="54" xfId="0" applyFont="1" applyBorder="1" applyAlignment="1">
      <alignment horizontal="left"/>
    </xf>
    <xf numFmtId="0" fontId="37" fillId="0" borderId="28" xfId="0" applyFont="1" applyBorder="1" applyProtection="1"/>
    <xf numFmtId="0" fontId="37" fillId="0" borderId="29" xfId="0" applyFont="1" applyBorder="1" applyProtection="1"/>
    <xf numFmtId="0" fontId="37" fillId="0" borderId="30" xfId="0" applyFont="1" applyBorder="1" applyProtection="1"/>
    <xf numFmtId="0" fontId="11" fillId="0" borderId="0" xfId="0" applyFont="1" applyBorder="1" applyAlignment="1"/>
    <xf numFmtId="0" fontId="8" fillId="0" borderId="0" xfId="0" applyFont="1" applyBorder="1" applyAlignment="1"/>
    <xf numFmtId="0" fontId="2" fillId="0" borderId="31" xfId="0" applyFont="1" applyBorder="1" applyAlignment="1" applyProtection="1">
      <alignment vertical="top"/>
      <protection locked="0"/>
    </xf>
    <xf numFmtId="0" fontId="28" fillId="0" borderId="0" xfId="0" applyFont="1" applyAlignment="1"/>
    <xf numFmtId="0" fontId="38" fillId="0" borderId="0" xfId="0" applyFont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44" fontId="33" fillId="0" borderId="29" xfId="3" applyNumberFormat="1" applyFont="1" applyBorder="1" applyAlignment="1" applyProtection="1">
      <alignment horizontal="left"/>
    </xf>
    <xf numFmtId="44" fontId="33" fillId="0" borderId="30" xfId="3" applyNumberFormat="1" applyFont="1" applyBorder="1" applyAlignment="1" applyProtection="1">
      <alignment horizontal="left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3" xfId="0" applyNumberFormat="1" applyFill="1" applyBorder="1" applyAlignment="1" applyProtection="1">
      <alignment horizontal="center"/>
      <protection locked="0"/>
    </xf>
    <xf numFmtId="16" fontId="0" fillId="0" borderId="62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44" fontId="33" fillId="0" borderId="20" xfId="3" applyNumberFormat="1" applyFont="1" applyBorder="1" applyAlignment="1" applyProtection="1">
      <alignment horizontal="left"/>
    </xf>
    <xf numFmtId="44" fontId="33" fillId="0" borderId="23" xfId="3" applyNumberFormat="1" applyFont="1" applyBorder="1" applyAlignment="1" applyProtection="1">
      <alignment horizontal="left"/>
    </xf>
    <xf numFmtId="0" fontId="19" fillId="2" borderId="18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44" fontId="19" fillId="2" borderId="19" xfId="3" applyNumberFormat="1" applyFont="1" applyFill="1" applyBorder="1" applyAlignment="1">
      <alignment horizontal="left"/>
    </xf>
    <xf numFmtId="44" fontId="19" fillId="2" borderId="24" xfId="3" applyNumberFormat="1" applyFont="1" applyFill="1" applyBorder="1" applyAlignment="1">
      <alignment horizontal="left"/>
    </xf>
    <xf numFmtId="44" fontId="33" fillId="0" borderId="19" xfId="3" applyNumberFormat="1" applyFont="1" applyBorder="1" applyAlignment="1" applyProtection="1">
      <alignment horizontal="left"/>
    </xf>
    <xf numFmtId="44" fontId="33" fillId="0" borderId="24" xfId="3" applyNumberFormat="1" applyFont="1" applyBorder="1" applyAlignment="1" applyProtection="1">
      <alignment horizontal="left"/>
    </xf>
    <xf numFmtId="1" fontId="33" fillId="0" borderId="20" xfId="3" applyNumberFormat="1" applyFont="1" applyBorder="1" applyAlignment="1" applyProtection="1">
      <alignment horizontal="right"/>
    </xf>
    <xf numFmtId="1" fontId="33" fillId="0" borderId="23" xfId="3" applyNumberFormat="1" applyFont="1" applyBorder="1" applyAlignment="1" applyProtection="1">
      <alignment horizontal="right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30" fillId="0" borderId="63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31" fillId="2" borderId="50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left" wrapText="1"/>
    </xf>
    <xf numFmtId="0" fontId="34" fillId="0" borderId="39" xfId="0" applyFont="1" applyBorder="1" applyAlignment="1">
      <alignment horizontal="left" wrapText="1"/>
    </xf>
    <xf numFmtId="0" fontId="34" fillId="0" borderId="7" xfId="0" applyFont="1" applyBorder="1" applyAlignment="1">
      <alignment horizontal="left" wrapText="1"/>
    </xf>
    <xf numFmtId="0" fontId="34" fillId="0" borderId="45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46" xfId="0" applyFont="1" applyBorder="1" applyAlignment="1">
      <alignment horizontal="left" wrapText="1"/>
    </xf>
    <xf numFmtId="0" fontId="34" fillId="0" borderId="47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34" fillId="0" borderId="17" xfId="0" applyFont="1" applyBorder="1" applyAlignment="1">
      <alignment horizontal="left" wrapText="1"/>
    </xf>
    <xf numFmtId="0" fontId="34" fillId="0" borderId="38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45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46" xfId="0" applyFont="1" applyBorder="1" applyAlignment="1">
      <alignment horizontal="left" vertical="top" wrapText="1"/>
    </xf>
    <xf numFmtId="0" fontId="34" fillId="0" borderId="47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18" fillId="2" borderId="1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" fillId="0" borderId="0" xfId="0" applyFont="1" applyAlignment="1" applyProtection="1">
      <alignment horizontal="left" wrapText="1"/>
    </xf>
    <xf numFmtId="3" fontId="19" fillId="2" borderId="14" xfId="0" applyNumberFormat="1" applyFont="1" applyFill="1" applyBorder="1" applyAlignment="1">
      <alignment horizontal="center"/>
    </xf>
    <xf numFmtId="3" fontId="19" fillId="2" borderId="48" xfId="0" applyNumberFormat="1" applyFont="1" applyFill="1" applyBorder="1" applyAlignment="1">
      <alignment horizontal="center"/>
    </xf>
    <xf numFmtId="0" fontId="28" fillId="0" borderId="0" xfId="0" applyFont="1" applyAlignment="1" applyProtection="1">
      <alignment horizontal="left"/>
      <protection locked="0"/>
    </xf>
    <xf numFmtId="44" fontId="30" fillId="0" borderId="38" xfId="2" applyFont="1" applyBorder="1" applyAlignment="1">
      <alignment horizontal="center"/>
    </xf>
    <xf numFmtId="44" fontId="30" fillId="0" borderId="39" xfId="2" applyFont="1" applyBorder="1" applyAlignment="1">
      <alignment horizontal="center"/>
    </xf>
    <xf numFmtId="44" fontId="30" fillId="0" borderId="7" xfId="2" applyFont="1" applyBorder="1" applyAlignment="1">
      <alignment horizontal="center"/>
    </xf>
    <xf numFmtId="0" fontId="19" fillId="2" borderId="38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44" xfId="0" quotePrefix="1" applyFont="1" applyFill="1" applyBorder="1" applyAlignment="1">
      <alignment horizontal="left"/>
    </xf>
    <xf numFmtId="0" fontId="19" fillId="2" borderId="42" xfId="0" quotePrefix="1" applyFont="1" applyFill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0" xfId="0" applyFont="1" applyBorder="1" applyAlignment="1" applyProtection="1">
      <alignment horizontal="left"/>
    </xf>
    <xf numFmtId="0" fontId="15" fillId="0" borderId="3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11" fillId="0" borderId="1" xfId="0" applyFont="1" applyBorder="1" applyAlignment="1" applyProtection="1">
      <alignment horizontal="left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791825"/>
          <a:ext cx="2114550" cy="41910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fanyPC/TRABAJO%20STEPHANY%202020/67%20Y%2072%20A/67-A_2020_HOSPITALGENERAL+DR.%20VINICIO%20CALVEN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  <row r="16">
          <cell r="B1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B13">
            <v>0</v>
          </cell>
          <cell r="C13">
            <v>0</v>
          </cell>
          <cell r="J13">
            <v>115</v>
          </cell>
          <cell r="K13">
            <v>0</v>
          </cell>
        </row>
        <row r="14">
          <cell r="B14">
            <v>0</v>
          </cell>
          <cell r="C14">
            <v>0</v>
          </cell>
          <cell r="J14">
            <v>415</v>
          </cell>
          <cell r="K14">
            <v>19</v>
          </cell>
        </row>
        <row r="15">
          <cell r="B15">
            <v>180</v>
          </cell>
          <cell r="C15">
            <v>520</v>
          </cell>
          <cell r="J15">
            <v>965</v>
          </cell>
          <cell r="K15">
            <v>41</v>
          </cell>
        </row>
        <row r="16">
          <cell r="B16">
            <v>0</v>
          </cell>
          <cell r="C16">
            <v>0</v>
          </cell>
          <cell r="J16">
            <v>0</v>
          </cell>
          <cell r="K16">
            <v>0</v>
          </cell>
        </row>
        <row r="17">
          <cell r="B17">
            <v>37</v>
          </cell>
          <cell r="C17">
            <v>74</v>
          </cell>
          <cell r="J17">
            <v>0</v>
          </cell>
          <cell r="K17">
            <v>0</v>
          </cell>
        </row>
        <row r="18">
          <cell r="B18">
            <v>73</v>
          </cell>
          <cell r="C18">
            <v>75</v>
          </cell>
          <cell r="J18">
            <v>69</v>
          </cell>
          <cell r="K18">
            <v>40</v>
          </cell>
        </row>
        <row r="19">
          <cell r="B19">
            <v>23</v>
          </cell>
          <cell r="C19">
            <v>37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49</v>
          </cell>
          <cell r="C21">
            <v>84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J22">
            <v>662</v>
          </cell>
          <cell r="K22">
            <v>82</v>
          </cell>
        </row>
        <row r="23">
          <cell r="B23">
            <v>12</v>
          </cell>
          <cell r="C23">
            <v>61</v>
          </cell>
          <cell r="J23">
            <v>0</v>
          </cell>
          <cell r="K23">
            <v>0</v>
          </cell>
        </row>
        <row r="24">
          <cell r="B24">
            <v>45</v>
          </cell>
          <cell r="C24">
            <v>59</v>
          </cell>
          <cell r="J24">
            <v>0</v>
          </cell>
          <cell r="K24">
            <v>0</v>
          </cell>
        </row>
        <row r="25">
          <cell r="B25">
            <v>42</v>
          </cell>
          <cell r="C25">
            <v>148</v>
          </cell>
          <cell r="J25">
            <v>0</v>
          </cell>
          <cell r="K25">
            <v>0</v>
          </cell>
        </row>
        <row r="26">
          <cell r="B26">
            <v>20</v>
          </cell>
          <cell r="C26">
            <v>17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J27">
            <v>0</v>
          </cell>
          <cell r="K27">
            <v>0</v>
          </cell>
        </row>
        <row r="28">
          <cell r="B28">
            <v>24</v>
          </cell>
          <cell r="C28">
            <v>59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K29">
            <v>202</v>
          </cell>
        </row>
        <row r="30">
          <cell r="B30">
            <v>0</v>
          </cell>
          <cell r="C30">
            <v>0</v>
          </cell>
          <cell r="J30">
            <v>100</v>
          </cell>
        </row>
        <row r="31">
          <cell r="B31">
            <v>0</v>
          </cell>
          <cell r="C31">
            <v>0</v>
          </cell>
          <cell r="J31">
            <v>9049</v>
          </cell>
          <cell r="K31">
            <v>7100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88</v>
          </cell>
          <cell r="C34">
            <v>149</v>
          </cell>
          <cell r="J34">
            <v>0</v>
          </cell>
          <cell r="K34">
            <v>0</v>
          </cell>
        </row>
        <row r="35">
          <cell r="B35">
            <v>4</v>
          </cell>
          <cell r="C35">
            <v>248</v>
          </cell>
          <cell r="L35">
            <v>1</v>
          </cell>
        </row>
        <row r="36">
          <cell r="B36">
            <v>14</v>
          </cell>
          <cell r="C36">
            <v>33</v>
          </cell>
          <cell r="L36">
            <v>6</v>
          </cell>
        </row>
        <row r="37">
          <cell r="B37">
            <v>0</v>
          </cell>
          <cell r="C37">
            <v>0</v>
          </cell>
          <cell r="L37">
            <v>192</v>
          </cell>
        </row>
        <row r="38">
          <cell r="B38">
            <v>0</v>
          </cell>
          <cell r="C38">
            <v>0</v>
          </cell>
          <cell r="L38">
            <v>1</v>
          </cell>
        </row>
        <row r="39">
          <cell r="B39">
            <v>61</v>
          </cell>
          <cell r="C39">
            <v>243</v>
          </cell>
          <cell r="L39">
            <v>2</v>
          </cell>
        </row>
        <row r="40">
          <cell r="B40">
            <v>89</v>
          </cell>
          <cell r="C40">
            <v>29</v>
          </cell>
        </row>
        <row r="41">
          <cell r="B41">
            <v>0</v>
          </cell>
          <cell r="C41">
            <v>0</v>
          </cell>
          <cell r="L41">
            <v>0</v>
          </cell>
        </row>
        <row r="42">
          <cell r="B42">
            <v>0</v>
          </cell>
          <cell r="C42">
            <v>0</v>
          </cell>
          <cell r="L42">
            <v>0</v>
          </cell>
        </row>
        <row r="43">
          <cell r="B43">
            <v>0</v>
          </cell>
          <cell r="C43">
            <v>0</v>
          </cell>
          <cell r="L43">
            <v>200</v>
          </cell>
        </row>
        <row r="44">
          <cell r="B44">
            <v>1</v>
          </cell>
          <cell r="C44">
            <v>2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  <cell r="L47">
            <v>0</v>
          </cell>
        </row>
        <row r="48">
          <cell r="B48">
            <v>0</v>
          </cell>
          <cell r="C48">
            <v>0</v>
          </cell>
          <cell r="L48">
            <v>36</v>
          </cell>
        </row>
        <row r="49">
          <cell r="B49">
            <v>88</v>
          </cell>
          <cell r="C49">
            <v>161</v>
          </cell>
          <cell r="L49">
            <v>111</v>
          </cell>
        </row>
        <row r="50">
          <cell r="B50">
            <v>0</v>
          </cell>
          <cell r="C50">
            <v>53</v>
          </cell>
          <cell r="L50">
            <v>10</v>
          </cell>
        </row>
        <row r="51">
          <cell r="L51">
            <v>3</v>
          </cell>
        </row>
        <row r="52">
          <cell r="D52">
            <v>3992</v>
          </cell>
          <cell r="L52">
            <v>582</v>
          </cell>
        </row>
        <row r="53">
          <cell r="L53">
            <v>0</v>
          </cell>
        </row>
        <row r="54">
          <cell r="L54">
            <v>1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4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40</v>
          </cell>
          <cell r="C67">
            <v>35</v>
          </cell>
          <cell r="D67">
            <v>0</v>
          </cell>
          <cell r="E67">
            <v>0</v>
          </cell>
          <cell r="G67">
            <v>116</v>
          </cell>
          <cell r="H67">
            <v>11</v>
          </cell>
          <cell r="L67">
            <v>5</v>
          </cell>
        </row>
        <row r="68">
          <cell r="B68">
            <v>76</v>
          </cell>
          <cell r="C68">
            <v>59</v>
          </cell>
          <cell r="D68">
            <v>0</v>
          </cell>
          <cell r="E68">
            <v>0</v>
          </cell>
          <cell r="G68">
            <v>104</v>
          </cell>
          <cell r="H68">
            <v>14</v>
          </cell>
          <cell r="L68">
            <v>17</v>
          </cell>
        </row>
        <row r="69">
          <cell r="B69">
            <v>154</v>
          </cell>
          <cell r="C69">
            <v>152</v>
          </cell>
          <cell r="D69">
            <v>0</v>
          </cell>
          <cell r="E69">
            <v>0</v>
          </cell>
          <cell r="G69">
            <v>301</v>
          </cell>
          <cell r="H69">
            <v>12</v>
          </cell>
          <cell r="L69">
            <v>2</v>
          </cell>
        </row>
        <row r="70">
          <cell r="B70">
            <v>109</v>
          </cell>
          <cell r="C70">
            <v>80</v>
          </cell>
          <cell r="D70">
            <v>0</v>
          </cell>
          <cell r="E70">
            <v>15</v>
          </cell>
          <cell r="G70">
            <v>643</v>
          </cell>
          <cell r="H70">
            <v>17</v>
          </cell>
          <cell r="L70">
            <v>14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102</v>
          </cell>
          <cell r="C76">
            <v>84</v>
          </cell>
          <cell r="D76">
            <v>0</v>
          </cell>
          <cell r="E76">
            <v>1</v>
          </cell>
          <cell r="G76">
            <v>433</v>
          </cell>
          <cell r="H76">
            <v>28</v>
          </cell>
          <cell r="L76">
            <v>17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8</v>
          </cell>
          <cell r="C78">
            <v>6</v>
          </cell>
          <cell r="D78">
            <v>0</v>
          </cell>
          <cell r="E78">
            <v>0</v>
          </cell>
          <cell r="G78">
            <v>57</v>
          </cell>
          <cell r="H78">
            <v>3</v>
          </cell>
          <cell r="L78">
            <v>2</v>
          </cell>
        </row>
        <row r="79">
          <cell r="B79">
            <v>2</v>
          </cell>
          <cell r="C79">
            <v>2</v>
          </cell>
          <cell r="D79">
            <v>0</v>
          </cell>
          <cell r="E79">
            <v>0</v>
          </cell>
          <cell r="G79">
            <v>6</v>
          </cell>
          <cell r="H79">
            <v>0</v>
          </cell>
          <cell r="L79">
            <v>0</v>
          </cell>
        </row>
        <row r="80">
          <cell r="B80">
            <v>1</v>
          </cell>
          <cell r="C80">
            <v>1</v>
          </cell>
          <cell r="D80">
            <v>0</v>
          </cell>
          <cell r="E80">
            <v>0</v>
          </cell>
          <cell r="G80">
            <v>10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16</v>
          </cell>
          <cell r="C82">
            <v>15</v>
          </cell>
          <cell r="D82">
            <v>0</v>
          </cell>
          <cell r="E82">
            <v>0</v>
          </cell>
          <cell r="G82">
            <v>54</v>
          </cell>
          <cell r="H82">
            <v>3</v>
          </cell>
          <cell r="L82">
            <v>1</v>
          </cell>
        </row>
        <row r="83">
          <cell r="B83">
            <v>12</v>
          </cell>
          <cell r="C83">
            <v>9</v>
          </cell>
          <cell r="D83">
            <v>0</v>
          </cell>
          <cell r="E83">
            <v>0</v>
          </cell>
          <cell r="G83">
            <v>62</v>
          </cell>
          <cell r="H83">
            <v>7</v>
          </cell>
          <cell r="L83">
            <v>3</v>
          </cell>
        </row>
        <row r="84">
          <cell r="B84">
            <v>38</v>
          </cell>
          <cell r="C84">
            <v>23</v>
          </cell>
          <cell r="D84">
            <v>0</v>
          </cell>
          <cell r="E84">
            <v>12</v>
          </cell>
          <cell r="G84">
            <v>114</v>
          </cell>
          <cell r="H84">
            <v>6</v>
          </cell>
          <cell r="L84">
            <v>3</v>
          </cell>
        </row>
        <row r="85">
          <cell r="B85">
            <v>29</v>
          </cell>
          <cell r="C85">
            <v>23</v>
          </cell>
          <cell r="D85">
            <v>0</v>
          </cell>
          <cell r="E85">
            <v>1</v>
          </cell>
          <cell r="G85">
            <v>86</v>
          </cell>
          <cell r="H85">
            <v>13</v>
          </cell>
          <cell r="L85">
            <v>5</v>
          </cell>
        </row>
        <row r="91">
          <cell r="C91">
            <v>0</v>
          </cell>
          <cell r="D91">
            <v>14</v>
          </cell>
          <cell r="E91">
            <v>22</v>
          </cell>
          <cell r="F91">
            <v>21</v>
          </cell>
          <cell r="G91">
            <v>11</v>
          </cell>
          <cell r="H91">
            <v>4</v>
          </cell>
          <cell r="I91">
            <v>1</v>
          </cell>
          <cell r="J91">
            <v>0</v>
          </cell>
        </row>
        <row r="92">
          <cell r="C92">
            <v>0</v>
          </cell>
          <cell r="D92">
            <v>22</v>
          </cell>
          <cell r="E92">
            <v>33</v>
          </cell>
          <cell r="F92">
            <v>12</v>
          </cell>
          <cell r="G92">
            <v>10</v>
          </cell>
          <cell r="H92">
            <v>9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36</v>
          </cell>
          <cell r="E95">
            <v>53</v>
          </cell>
          <cell r="F95">
            <v>33</v>
          </cell>
          <cell r="G95">
            <v>19</v>
          </cell>
          <cell r="H95">
            <v>12</v>
          </cell>
          <cell r="I95">
            <v>1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2</v>
          </cell>
          <cell r="F96">
            <v>0</v>
          </cell>
          <cell r="G96">
            <v>2</v>
          </cell>
          <cell r="H96">
            <v>1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5</v>
          </cell>
          <cell r="E98">
            <v>1</v>
          </cell>
          <cell r="F98">
            <v>16</v>
          </cell>
          <cell r="G98">
            <v>4</v>
          </cell>
          <cell r="H98">
            <v>0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9</v>
          </cell>
          <cell r="E99">
            <v>13</v>
          </cell>
          <cell r="F99">
            <v>6</v>
          </cell>
          <cell r="G99">
            <v>1</v>
          </cell>
          <cell r="H99">
            <v>3</v>
          </cell>
          <cell r="I99">
            <v>0</v>
          </cell>
          <cell r="J99">
            <v>0</v>
          </cell>
        </row>
      </sheetData>
      <sheetData sheetId="14">
        <row r="13">
          <cell r="B13">
            <v>0</v>
          </cell>
          <cell r="C13">
            <v>0</v>
          </cell>
          <cell r="J13">
            <v>0</v>
          </cell>
          <cell r="K13">
            <v>109</v>
          </cell>
        </row>
        <row r="14">
          <cell r="B14">
            <v>0</v>
          </cell>
          <cell r="C14">
            <v>0</v>
          </cell>
          <cell r="J14">
            <v>3</v>
          </cell>
          <cell r="K14">
            <v>177</v>
          </cell>
        </row>
        <row r="15">
          <cell r="B15">
            <v>198</v>
          </cell>
          <cell r="C15">
            <v>629</v>
          </cell>
          <cell r="J15">
            <v>142</v>
          </cell>
          <cell r="K15">
            <v>735</v>
          </cell>
        </row>
        <row r="16">
          <cell r="B16">
            <v>0</v>
          </cell>
          <cell r="C16">
            <v>0</v>
          </cell>
          <cell r="J16">
            <v>0</v>
          </cell>
          <cell r="K16">
            <v>0</v>
          </cell>
        </row>
        <row r="17">
          <cell r="B17">
            <v>14</v>
          </cell>
          <cell r="C17">
            <v>78</v>
          </cell>
          <cell r="J17">
            <v>0</v>
          </cell>
          <cell r="K17">
            <v>0</v>
          </cell>
        </row>
        <row r="18">
          <cell r="B18">
            <v>65</v>
          </cell>
          <cell r="C18">
            <v>65</v>
          </cell>
          <cell r="J18">
            <v>43</v>
          </cell>
          <cell r="K18">
            <v>36</v>
          </cell>
        </row>
        <row r="19">
          <cell r="B19">
            <v>17</v>
          </cell>
          <cell r="C19">
            <v>20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39</v>
          </cell>
          <cell r="C21">
            <v>47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J22">
            <v>0</v>
          </cell>
          <cell r="K22">
            <v>471</v>
          </cell>
        </row>
        <row r="23">
          <cell r="B23">
            <v>0</v>
          </cell>
          <cell r="C23">
            <v>37</v>
          </cell>
          <cell r="J23">
            <v>0</v>
          </cell>
          <cell r="K23">
            <v>0</v>
          </cell>
        </row>
        <row r="24">
          <cell r="B24">
            <v>37</v>
          </cell>
          <cell r="C24">
            <v>40</v>
          </cell>
          <cell r="J24">
            <v>0</v>
          </cell>
          <cell r="K24">
            <v>0</v>
          </cell>
        </row>
        <row r="25">
          <cell r="B25">
            <v>64</v>
          </cell>
          <cell r="C25">
            <v>232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63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K29">
            <v>195</v>
          </cell>
        </row>
        <row r="30">
          <cell r="B30">
            <v>0</v>
          </cell>
          <cell r="C30">
            <v>0</v>
          </cell>
          <cell r="J30">
            <v>133</v>
          </cell>
        </row>
        <row r="31">
          <cell r="B31">
            <v>0</v>
          </cell>
          <cell r="C31">
            <v>0</v>
          </cell>
          <cell r="J31">
            <v>6736</v>
          </cell>
          <cell r="K31">
            <v>14320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233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59</v>
          </cell>
          <cell r="C34">
            <v>91</v>
          </cell>
          <cell r="J34">
            <v>0</v>
          </cell>
          <cell r="K34">
            <v>0</v>
          </cell>
        </row>
        <row r="35">
          <cell r="B35">
            <v>6</v>
          </cell>
          <cell r="C35">
            <v>145</v>
          </cell>
          <cell r="L35">
            <v>1</v>
          </cell>
        </row>
        <row r="36">
          <cell r="B36">
            <v>10</v>
          </cell>
          <cell r="C36">
            <v>14</v>
          </cell>
          <cell r="L36">
            <v>6</v>
          </cell>
        </row>
        <row r="37">
          <cell r="B37">
            <v>0</v>
          </cell>
          <cell r="C37">
            <v>0</v>
          </cell>
          <cell r="L37">
            <v>207</v>
          </cell>
        </row>
        <row r="38">
          <cell r="B38">
            <v>0</v>
          </cell>
          <cell r="C38">
            <v>0</v>
          </cell>
          <cell r="L38">
            <v>0</v>
          </cell>
        </row>
        <row r="39">
          <cell r="B39">
            <v>53</v>
          </cell>
          <cell r="C39">
            <v>181</v>
          </cell>
          <cell r="L39">
            <v>0</v>
          </cell>
        </row>
        <row r="40">
          <cell r="B40">
            <v>28</v>
          </cell>
          <cell r="C40">
            <v>14</v>
          </cell>
          <cell r="L40">
            <v>0</v>
          </cell>
        </row>
        <row r="41">
          <cell r="B41">
            <v>0</v>
          </cell>
          <cell r="C41">
            <v>0</v>
          </cell>
          <cell r="L41">
            <v>0</v>
          </cell>
        </row>
        <row r="42">
          <cell r="B42">
            <v>0</v>
          </cell>
          <cell r="C42">
            <v>0</v>
          </cell>
          <cell r="L42">
            <v>0</v>
          </cell>
        </row>
        <row r="43">
          <cell r="B43">
            <v>0</v>
          </cell>
          <cell r="C43">
            <v>0</v>
          </cell>
          <cell r="L43">
            <v>145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  <cell r="L47">
            <v>0</v>
          </cell>
        </row>
        <row r="48">
          <cell r="B48">
            <v>0</v>
          </cell>
          <cell r="C48">
            <v>0</v>
          </cell>
          <cell r="L48">
            <v>0</v>
          </cell>
        </row>
        <row r="49">
          <cell r="B49">
            <v>1578</v>
          </cell>
          <cell r="C49">
            <v>170</v>
          </cell>
          <cell r="L49">
            <v>107</v>
          </cell>
        </row>
        <row r="50">
          <cell r="B50">
            <v>4</v>
          </cell>
          <cell r="C50">
            <v>41</v>
          </cell>
          <cell r="L50">
            <v>9</v>
          </cell>
        </row>
        <row r="51">
          <cell r="L51">
            <v>18</v>
          </cell>
        </row>
        <row r="52">
          <cell r="D52">
            <v>4499</v>
          </cell>
          <cell r="L52">
            <v>495</v>
          </cell>
        </row>
        <row r="53">
          <cell r="L53">
            <v>0</v>
          </cell>
        </row>
        <row r="54">
          <cell r="L54">
            <v>6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2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30</v>
          </cell>
          <cell r="C67">
            <v>24</v>
          </cell>
          <cell r="D67">
            <v>0</v>
          </cell>
          <cell r="E67">
            <v>0</v>
          </cell>
          <cell r="G67">
            <v>83</v>
          </cell>
          <cell r="H67">
            <v>11</v>
          </cell>
          <cell r="L67">
            <v>6</v>
          </cell>
        </row>
        <row r="68">
          <cell r="B68">
            <v>144</v>
          </cell>
          <cell r="C68">
            <v>128</v>
          </cell>
          <cell r="D68">
            <v>0</v>
          </cell>
          <cell r="E68">
            <v>0</v>
          </cell>
          <cell r="G68">
            <v>10</v>
          </cell>
          <cell r="H68">
            <v>14</v>
          </cell>
          <cell r="L68">
            <v>16</v>
          </cell>
        </row>
        <row r="69">
          <cell r="B69">
            <v>121</v>
          </cell>
          <cell r="C69">
            <v>119</v>
          </cell>
          <cell r="D69">
            <v>0</v>
          </cell>
          <cell r="E69">
            <v>0</v>
          </cell>
          <cell r="G69">
            <v>506</v>
          </cell>
          <cell r="H69">
            <v>12</v>
          </cell>
          <cell r="L69">
            <v>2</v>
          </cell>
        </row>
        <row r="70">
          <cell r="B70">
            <v>137</v>
          </cell>
          <cell r="C70">
            <v>94</v>
          </cell>
          <cell r="D70">
            <v>0</v>
          </cell>
          <cell r="E70">
            <v>30</v>
          </cell>
          <cell r="G70">
            <v>706</v>
          </cell>
          <cell r="H70">
            <v>17</v>
          </cell>
          <cell r="L70">
            <v>13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81</v>
          </cell>
          <cell r="C76">
            <v>62</v>
          </cell>
          <cell r="D76">
            <v>0</v>
          </cell>
          <cell r="E76">
            <v>1</v>
          </cell>
          <cell r="G76">
            <v>324</v>
          </cell>
          <cell r="H76">
            <v>28</v>
          </cell>
          <cell r="L76">
            <v>18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3</v>
          </cell>
          <cell r="C78">
            <v>2</v>
          </cell>
          <cell r="D78">
            <v>0</v>
          </cell>
          <cell r="E78">
            <v>0</v>
          </cell>
          <cell r="G78">
            <v>11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11</v>
          </cell>
          <cell r="C82">
            <v>8</v>
          </cell>
          <cell r="D82">
            <v>0</v>
          </cell>
          <cell r="E82">
            <v>0</v>
          </cell>
          <cell r="G82">
            <v>35</v>
          </cell>
          <cell r="H82">
            <v>3</v>
          </cell>
          <cell r="L82">
            <v>3</v>
          </cell>
        </row>
        <row r="83">
          <cell r="B83">
            <v>15</v>
          </cell>
          <cell r="C83">
            <v>12</v>
          </cell>
          <cell r="D83">
            <v>0</v>
          </cell>
          <cell r="E83">
            <v>0</v>
          </cell>
          <cell r="G83">
            <v>69</v>
          </cell>
          <cell r="H83">
            <v>7</v>
          </cell>
          <cell r="L83">
            <v>3</v>
          </cell>
        </row>
        <row r="84">
          <cell r="B84">
            <v>30</v>
          </cell>
          <cell r="C84">
            <v>16</v>
          </cell>
          <cell r="D84">
            <v>1</v>
          </cell>
          <cell r="E84">
            <v>9</v>
          </cell>
          <cell r="G84">
            <v>15</v>
          </cell>
          <cell r="H84">
            <v>6</v>
          </cell>
          <cell r="L84">
            <v>4</v>
          </cell>
        </row>
        <row r="85">
          <cell r="B85">
            <v>25</v>
          </cell>
          <cell r="C85">
            <v>19</v>
          </cell>
          <cell r="D85">
            <v>2</v>
          </cell>
          <cell r="E85">
            <v>0</v>
          </cell>
          <cell r="G85">
            <v>82</v>
          </cell>
          <cell r="H85">
            <v>13</v>
          </cell>
          <cell r="L85">
            <v>4</v>
          </cell>
        </row>
        <row r="91">
          <cell r="C91">
            <v>1</v>
          </cell>
          <cell r="D91">
            <v>31</v>
          </cell>
          <cell r="E91">
            <v>25</v>
          </cell>
          <cell r="F91">
            <v>26</v>
          </cell>
          <cell r="G91">
            <v>9</v>
          </cell>
          <cell r="H91">
            <v>6</v>
          </cell>
          <cell r="I91">
            <v>1</v>
          </cell>
          <cell r="J91">
            <v>0</v>
          </cell>
        </row>
        <row r="92">
          <cell r="C92">
            <v>0</v>
          </cell>
          <cell r="D92">
            <v>25</v>
          </cell>
          <cell r="E92">
            <v>36</v>
          </cell>
          <cell r="F92">
            <v>23</v>
          </cell>
          <cell r="G92">
            <v>22</v>
          </cell>
          <cell r="H92">
            <v>5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56</v>
          </cell>
          <cell r="E95">
            <v>61</v>
          </cell>
          <cell r="F95">
            <v>49</v>
          </cell>
          <cell r="G95">
            <v>31</v>
          </cell>
          <cell r="H95">
            <v>11</v>
          </cell>
          <cell r="I95">
            <v>1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7</v>
          </cell>
          <cell r="E98">
            <v>11</v>
          </cell>
          <cell r="F98">
            <v>8</v>
          </cell>
          <cell r="G98">
            <v>2</v>
          </cell>
          <cell r="H98">
            <v>1</v>
          </cell>
          <cell r="I98">
            <v>2</v>
          </cell>
          <cell r="J98">
            <v>1</v>
          </cell>
        </row>
        <row r="99">
          <cell r="C99">
            <v>0</v>
          </cell>
          <cell r="D99">
            <v>8</v>
          </cell>
          <cell r="E99">
            <v>8</v>
          </cell>
          <cell r="F99">
            <v>7</v>
          </cell>
          <cell r="G99">
            <v>6</v>
          </cell>
          <cell r="H99">
            <v>2</v>
          </cell>
          <cell r="I99">
            <v>1</v>
          </cell>
          <cell r="J99">
            <v>0</v>
          </cell>
        </row>
      </sheetData>
      <sheetData sheetId="15">
        <row r="13">
          <cell r="B13">
            <v>0</v>
          </cell>
          <cell r="C13">
            <v>0</v>
          </cell>
          <cell r="J13">
            <v>0</v>
          </cell>
          <cell r="K13">
            <v>153</v>
          </cell>
        </row>
        <row r="14">
          <cell r="B14">
            <v>0</v>
          </cell>
          <cell r="C14">
            <v>0</v>
          </cell>
          <cell r="J14">
            <v>107</v>
          </cell>
          <cell r="K14">
            <v>444</v>
          </cell>
        </row>
        <row r="15">
          <cell r="B15">
            <v>198</v>
          </cell>
          <cell r="C15">
            <v>820</v>
          </cell>
          <cell r="J15">
            <v>159</v>
          </cell>
          <cell r="K15">
            <v>899</v>
          </cell>
        </row>
        <row r="16">
          <cell r="B16">
            <v>0</v>
          </cell>
          <cell r="C16">
            <v>0</v>
          </cell>
          <cell r="J16">
            <v>0</v>
          </cell>
          <cell r="K16">
            <v>0</v>
          </cell>
        </row>
        <row r="17">
          <cell r="B17">
            <v>60</v>
          </cell>
          <cell r="C17">
            <v>195</v>
          </cell>
          <cell r="J17">
            <v>0</v>
          </cell>
          <cell r="K17">
            <v>0</v>
          </cell>
        </row>
        <row r="18">
          <cell r="B18">
            <v>104</v>
          </cell>
          <cell r="C18">
            <v>126</v>
          </cell>
          <cell r="J18">
            <v>0</v>
          </cell>
          <cell r="K18">
            <v>0</v>
          </cell>
        </row>
        <row r="19">
          <cell r="B19">
            <v>26</v>
          </cell>
          <cell r="C19">
            <v>62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99</v>
          </cell>
          <cell r="C21">
            <v>94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J22">
            <v>112</v>
          </cell>
          <cell r="K22">
            <v>491</v>
          </cell>
        </row>
        <row r="23">
          <cell r="B23">
            <v>17</v>
          </cell>
          <cell r="C23">
            <v>35</v>
          </cell>
          <cell r="J23">
            <v>0</v>
          </cell>
          <cell r="K23">
            <v>0</v>
          </cell>
        </row>
        <row r="24">
          <cell r="B24">
            <v>11</v>
          </cell>
          <cell r="C24">
            <v>95</v>
          </cell>
          <cell r="J24">
            <v>0</v>
          </cell>
          <cell r="K24">
            <v>0</v>
          </cell>
        </row>
        <row r="25">
          <cell r="B25">
            <v>44</v>
          </cell>
          <cell r="C25">
            <v>202</v>
          </cell>
          <cell r="J25">
            <v>0</v>
          </cell>
          <cell r="K25">
            <v>0</v>
          </cell>
        </row>
        <row r="26">
          <cell r="B26">
            <v>16</v>
          </cell>
          <cell r="C26">
            <v>40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137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K29">
            <v>268</v>
          </cell>
        </row>
        <row r="30">
          <cell r="B30">
            <v>0</v>
          </cell>
          <cell r="C30">
            <v>0</v>
          </cell>
          <cell r="J30">
            <v>161</v>
          </cell>
        </row>
        <row r="31">
          <cell r="B31">
            <v>7</v>
          </cell>
          <cell r="C31">
            <v>0</v>
          </cell>
          <cell r="J31">
            <v>7485</v>
          </cell>
          <cell r="K31">
            <v>13218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98</v>
          </cell>
          <cell r="C34">
            <v>122</v>
          </cell>
          <cell r="J34">
            <v>0</v>
          </cell>
          <cell r="K34">
            <v>0</v>
          </cell>
        </row>
        <row r="35">
          <cell r="B35">
            <v>5</v>
          </cell>
          <cell r="C35">
            <v>173</v>
          </cell>
          <cell r="L35">
            <v>1</v>
          </cell>
        </row>
        <row r="36">
          <cell r="B36">
            <v>29</v>
          </cell>
          <cell r="C36">
            <v>27</v>
          </cell>
          <cell r="L36">
            <v>15</v>
          </cell>
        </row>
        <row r="37">
          <cell r="B37">
            <v>0</v>
          </cell>
          <cell r="C37">
            <v>0</v>
          </cell>
          <cell r="L37">
            <v>231</v>
          </cell>
        </row>
        <row r="38">
          <cell r="B38">
            <v>0</v>
          </cell>
          <cell r="C38">
            <v>0</v>
          </cell>
          <cell r="L38">
            <v>0</v>
          </cell>
        </row>
        <row r="39">
          <cell r="B39">
            <v>61</v>
          </cell>
          <cell r="C39">
            <v>249</v>
          </cell>
          <cell r="L39">
            <v>1</v>
          </cell>
        </row>
        <row r="40">
          <cell r="B40">
            <v>158</v>
          </cell>
          <cell r="C40">
            <v>56</v>
          </cell>
          <cell r="L40">
            <v>0</v>
          </cell>
        </row>
        <row r="41">
          <cell r="B41">
            <v>0</v>
          </cell>
          <cell r="C41">
            <v>0</v>
          </cell>
          <cell r="L41">
            <v>0</v>
          </cell>
        </row>
        <row r="42">
          <cell r="B42">
            <v>0</v>
          </cell>
          <cell r="C42">
            <v>0</v>
          </cell>
          <cell r="L42">
            <v>0</v>
          </cell>
        </row>
        <row r="43">
          <cell r="B43">
            <v>0</v>
          </cell>
          <cell r="C43">
            <v>0</v>
          </cell>
          <cell r="L43">
            <v>166</v>
          </cell>
        </row>
        <row r="44">
          <cell r="B44">
            <v>5</v>
          </cell>
          <cell r="C44">
            <v>5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  <cell r="L47">
            <v>1</v>
          </cell>
        </row>
        <row r="48">
          <cell r="B48">
            <v>0</v>
          </cell>
          <cell r="C48">
            <v>0</v>
          </cell>
          <cell r="L48">
            <v>0</v>
          </cell>
        </row>
        <row r="49">
          <cell r="B49">
            <v>94</v>
          </cell>
          <cell r="C49">
            <v>201</v>
          </cell>
          <cell r="L49">
            <v>122</v>
          </cell>
        </row>
        <row r="50">
          <cell r="B50">
            <v>28</v>
          </cell>
          <cell r="C50">
            <v>100</v>
          </cell>
          <cell r="L50">
            <v>16</v>
          </cell>
        </row>
        <row r="51">
          <cell r="L51">
            <v>24</v>
          </cell>
        </row>
        <row r="52">
          <cell r="D52">
            <v>5212</v>
          </cell>
          <cell r="L52">
            <v>361</v>
          </cell>
        </row>
        <row r="53">
          <cell r="L53">
            <v>0</v>
          </cell>
        </row>
        <row r="54">
          <cell r="L54">
            <v>3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3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30</v>
          </cell>
        </row>
        <row r="67">
          <cell r="B67">
            <v>26</v>
          </cell>
          <cell r="C67">
            <v>16</v>
          </cell>
          <cell r="D67">
            <v>0</v>
          </cell>
          <cell r="E67">
            <v>0</v>
          </cell>
          <cell r="G67">
            <v>49</v>
          </cell>
          <cell r="H67">
            <v>11</v>
          </cell>
          <cell r="L67">
            <v>10</v>
          </cell>
        </row>
        <row r="68">
          <cell r="B68">
            <v>160</v>
          </cell>
          <cell r="C68">
            <v>147</v>
          </cell>
          <cell r="D68">
            <v>0</v>
          </cell>
          <cell r="E68">
            <v>0</v>
          </cell>
          <cell r="G68">
            <v>263</v>
          </cell>
          <cell r="H68">
            <v>14</v>
          </cell>
          <cell r="L68">
            <v>13</v>
          </cell>
        </row>
        <row r="69">
          <cell r="B69">
            <v>34</v>
          </cell>
          <cell r="C69">
            <v>24</v>
          </cell>
          <cell r="D69">
            <v>0</v>
          </cell>
          <cell r="E69">
            <v>0</v>
          </cell>
          <cell r="G69">
            <v>54</v>
          </cell>
          <cell r="H69">
            <v>12</v>
          </cell>
          <cell r="L69">
            <v>10</v>
          </cell>
        </row>
        <row r="70">
          <cell r="B70">
            <v>74</v>
          </cell>
          <cell r="C70">
            <v>48</v>
          </cell>
          <cell r="D70">
            <v>0</v>
          </cell>
          <cell r="E70">
            <v>11</v>
          </cell>
          <cell r="G70">
            <v>339</v>
          </cell>
          <cell r="H70">
            <v>20</v>
          </cell>
          <cell r="L70">
            <v>15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4</v>
          </cell>
          <cell r="C75">
            <v>4</v>
          </cell>
          <cell r="D75">
            <v>0</v>
          </cell>
          <cell r="E75">
            <v>0</v>
          </cell>
          <cell r="G75">
            <v>6</v>
          </cell>
          <cell r="H75">
            <v>0</v>
          </cell>
          <cell r="L75">
            <v>0</v>
          </cell>
        </row>
        <row r="76">
          <cell r="B76">
            <v>49</v>
          </cell>
          <cell r="C76">
            <v>30</v>
          </cell>
          <cell r="D76">
            <v>0</v>
          </cell>
          <cell r="E76">
            <v>3</v>
          </cell>
          <cell r="G76">
            <v>183</v>
          </cell>
          <cell r="H76">
            <v>28</v>
          </cell>
          <cell r="L76">
            <v>16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7</v>
          </cell>
          <cell r="C78">
            <v>6</v>
          </cell>
          <cell r="D78">
            <v>0</v>
          </cell>
          <cell r="E78">
            <v>0</v>
          </cell>
          <cell r="G78">
            <v>46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1</v>
          </cell>
          <cell r="C80">
            <v>1</v>
          </cell>
          <cell r="D80">
            <v>0</v>
          </cell>
          <cell r="E80">
            <v>0</v>
          </cell>
          <cell r="G80">
            <v>3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12</v>
          </cell>
          <cell r="C82">
            <v>9</v>
          </cell>
          <cell r="D82">
            <v>0</v>
          </cell>
          <cell r="E82">
            <v>1</v>
          </cell>
          <cell r="G82">
            <v>69</v>
          </cell>
          <cell r="H82">
            <v>3</v>
          </cell>
          <cell r="L82">
            <v>2</v>
          </cell>
        </row>
        <row r="83">
          <cell r="B83">
            <v>14</v>
          </cell>
          <cell r="C83">
            <v>10</v>
          </cell>
          <cell r="D83">
            <v>0</v>
          </cell>
          <cell r="E83">
            <v>0</v>
          </cell>
          <cell r="G83">
            <v>40</v>
          </cell>
          <cell r="H83">
            <v>7</v>
          </cell>
          <cell r="L83">
            <v>4</v>
          </cell>
        </row>
        <row r="84">
          <cell r="B84">
            <v>40</v>
          </cell>
          <cell r="C84">
            <v>25</v>
          </cell>
          <cell r="D84">
            <v>5</v>
          </cell>
          <cell r="E84">
            <v>4</v>
          </cell>
          <cell r="G84">
            <v>21</v>
          </cell>
          <cell r="H84">
            <v>7</v>
          </cell>
          <cell r="L84">
            <v>6</v>
          </cell>
        </row>
        <row r="85">
          <cell r="B85">
            <v>12</v>
          </cell>
          <cell r="C85">
            <v>8</v>
          </cell>
          <cell r="D85">
            <v>2</v>
          </cell>
          <cell r="E85">
            <v>0</v>
          </cell>
          <cell r="G85">
            <v>48</v>
          </cell>
          <cell r="H85">
            <v>13</v>
          </cell>
          <cell r="L85">
            <v>2</v>
          </cell>
        </row>
        <row r="91">
          <cell r="C91">
            <v>1</v>
          </cell>
          <cell r="D91">
            <v>32</v>
          </cell>
          <cell r="E91">
            <v>46</v>
          </cell>
          <cell r="F91">
            <v>28</v>
          </cell>
          <cell r="G91">
            <v>12</v>
          </cell>
          <cell r="H91">
            <v>9</v>
          </cell>
          <cell r="I91">
            <v>2</v>
          </cell>
          <cell r="J91">
            <v>0</v>
          </cell>
        </row>
        <row r="92">
          <cell r="C92">
            <v>1</v>
          </cell>
          <cell r="D92">
            <v>30</v>
          </cell>
          <cell r="E92">
            <v>50</v>
          </cell>
          <cell r="F92">
            <v>40</v>
          </cell>
          <cell r="G92">
            <v>16</v>
          </cell>
          <cell r="H92">
            <v>11</v>
          </cell>
          <cell r="I92">
            <v>2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1</v>
          </cell>
          <cell r="F94">
            <v>1</v>
          </cell>
          <cell r="G94">
            <v>1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2</v>
          </cell>
          <cell r="D95">
            <v>61</v>
          </cell>
          <cell r="E95">
            <v>95</v>
          </cell>
          <cell r="F95">
            <v>66</v>
          </cell>
          <cell r="G95">
            <v>27</v>
          </cell>
          <cell r="H95">
            <v>19</v>
          </cell>
          <cell r="I95">
            <v>4</v>
          </cell>
          <cell r="J95">
            <v>0</v>
          </cell>
        </row>
        <row r="96">
          <cell r="C96">
            <v>0</v>
          </cell>
          <cell r="D96">
            <v>1</v>
          </cell>
          <cell r="E96">
            <v>1</v>
          </cell>
          <cell r="F96">
            <v>2</v>
          </cell>
          <cell r="G96">
            <v>1</v>
          </cell>
          <cell r="H96">
            <v>1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7</v>
          </cell>
          <cell r="E98">
            <v>9</v>
          </cell>
          <cell r="F98">
            <v>4</v>
          </cell>
          <cell r="G98">
            <v>3</v>
          </cell>
          <cell r="H98">
            <v>3</v>
          </cell>
          <cell r="I98">
            <v>3</v>
          </cell>
          <cell r="J98">
            <v>0</v>
          </cell>
        </row>
        <row r="99">
          <cell r="C99">
            <v>0</v>
          </cell>
          <cell r="D99">
            <v>7</v>
          </cell>
          <cell r="E99">
            <v>18</v>
          </cell>
          <cell r="F99">
            <v>6</v>
          </cell>
          <cell r="G99">
            <v>6</v>
          </cell>
          <cell r="H99">
            <v>2</v>
          </cell>
          <cell r="I99">
            <v>0</v>
          </cell>
          <cell r="J9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topLeftCell="A70" workbookViewId="0">
      <selection activeCell="L86" sqref="L86"/>
    </sheetView>
  </sheetViews>
  <sheetFormatPr baseColWidth="10" defaultColWidth="11.42578125" defaultRowHeight="1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9" max="20" width="11.42578125" customWidth="1"/>
    <col min="257" max="257" width="19.85546875" customWidth="1"/>
    <col min="258" max="258" width="12" customWidth="1"/>
    <col min="259" max="259" width="9.140625" customWidth="1"/>
    <col min="260" max="260" width="7.7109375" customWidth="1"/>
    <col min="261" max="261" width="6.28515625" customWidth="1"/>
    <col min="262" max="262" width="9.28515625" customWidth="1"/>
    <col min="263" max="263" width="8.85546875" customWidth="1"/>
    <col min="264" max="264" width="7.28515625" customWidth="1"/>
    <col min="265" max="265" width="7.42578125" customWidth="1"/>
    <col min="266" max="266" width="11.140625" customWidth="1"/>
    <col min="267" max="267" width="10.42578125" customWidth="1"/>
    <col min="268" max="268" width="8.7109375" customWidth="1"/>
    <col min="269" max="269" width="1.7109375" customWidth="1"/>
    <col min="270" max="270" width="8.85546875" customWidth="1"/>
    <col min="271" max="271" width="10.140625" customWidth="1"/>
    <col min="273" max="273" width="12.28515625" bestFit="1" customWidth="1"/>
    <col min="275" max="276" width="11.42578125" customWidth="1"/>
    <col min="513" max="513" width="19.85546875" customWidth="1"/>
    <col min="514" max="514" width="12" customWidth="1"/>
    <col min="515" max="515" width="9.140625" customWidth="1"/>
    <col min="516" max="516" width="7.7109375" customWidth="1"/>
    <col min="517" max="517" width="6.28515625" customWidth="1"/>
    <col min="518" max="518" width="9.28515625" customWidth="1"/>
    <col min="519" max="519" width="8.85546875" customWidth="1"/>
    <col min="520" max="520" width="7.28515625" customWidth="1"/>
    <col min="521" max="521" width="7.42578125" customWidth="1"/>
    <col min="522" max="522" width="11.140625" customWidth="1"/>
    <col min="523" max="523" width="10.42578125" customWidth="1"/>
    <col min="524" max="524" width="8.7109375" customWidth="1"/>
    <col min="525" max="525" width="1.7109375" customWidth="1"/>
    <col min="526" max="526" width="8.85546875" customWidth="1"/>
    <col min="527" max="527" width="10.140625" customWidth="1"/>
    <col min="529" max="529" width="12.28515625" bestFit="1" customWidth="1"/>
    <col min="531" max="532" width="11.42578125" customWidth="1"/>
    <col min="769" max="769" width="19.85546875" customWidth="1"/>
    <col min="770" max="770" width="12" customWidth="1"/>
    <col min="771" max="771" width="9.140625" customWidth="1"/>
    <col min="772" max="772" width="7.7109375" customWidth="1"/>
    <col min="773" max="773" width="6.28515625" customWidth="1"/>
    <col min="774" max="774" width="9.28515625" customWidth="1"/>
    <col min="775" max="775" width="8.85546875" customWidth="1"/>
    <col min="776" max="776" width="7.28515625" customWidth="1"/>
    <col min="777" max="777" width="7.42578125" customWidth="1"/>
    <col min="778" max="778" width="11.140625" customWidth="1"/>
    <col min="779" max="779" width="10.42578125" customWidth="1"/>
    <col min="780" max="780" width="8.7109375" customWidth="1"/>
    <col min="781" max="781" width="1.7109375" customWidth="1"/>
    <col min="782" max="782" width="8.85546875" customWidth="1"/>
    <col min="783" max="783" width="10.140625" customWidth="1"/>
    <col min="785" max="785" width="12.28515625" bestFit="1" customWidth="1"/>
    <col min="787" max="788" width="11.42578125" customWidth="1"/>
    <col min="1025" max="1025" width="19.85546875" customWidth="1"/>
    <col min="1026" max="1026" width="12" customWidth="1"/>
    <col min="1027" max="1027" width="9.140625" customWidth="1"/>
    <col min="1028" max="1028" width="7.7109375" customWidth="1"/>
    <col min="1029" max="1029" width="6.28515625" customWidth="1"/>
    <col min="1030" max="1030" width="9.28515625" customWidth="1"/>
    <col min="1031" max="1031" width="8.85546875" customWidth="1"/>
    <col min="1032" max="1032" width="7.28515625" customWidth="1"/>
    <col min="1033" max="1033" width="7.42578125" customWidth="1"/>
    <col min="1034" max="1034" width="11.140625" customWidth="1"/>
    <col min="1035" max="1035" width="10.42578125" customWidth="1"/>
    <col min="1036" max="1036" width="8.7109375" customWidth="1"/>
    <col min="1037" max="1037" width="1.7109375" customWidth="1"/>
    <col min="1038" max="1038" width="8.85546875" customWidth="1"/>
    <col min="1039" max="1039" width="10.140625" customWidth="1"/>
    <col min="1041" max="1041" width="12.28515625" bestFit="1" customWidth="1"/>
    <col min="1043" max="1044" width="11.42578125" customWidth="1"/>
    <col min="1281" max="1281" width="19.85546875" customWidth="1"/>
    <col min="1282" max="1282" width="12" customWidth="1"/>
    <col min="1283" max="1283" width="9.140625" customWidth="1"/>
    <col min="1284" max="1284" width="7.7109375" customWidth="1"/>
    <col min="1285" max="1285" width="6.28515625" customWidth="1"/>
    <col min="1286" max="1286" width="9.28515625" customWidth="1"/>
    <col min="1287" max="1287" width="8.85546875" customWidth="1"/>
    <col min="1288" max="1288" width="7.28515625" customWidth="1"/>
    <col min="1289" max="1289" width="7.42578125" customWidth="1"/>
    <col min="1290" max="1290" width="11.140625" customWidth="1"/>
    <col min="1291" max="1291" width="10.42578125" customWidth="1"/>
    <col min="1292" max="1292" width="8.7109375" customWidth="1"/>
    <col min="1293" max="1293" width="1.7109375" customWidth="1"/>
    <col min="1294" max="1294" width="8.85546875" customWidth="1"/>
    <col min="1295" max="1295" width="10.140625" customWidth="1"/>
    <col min="1297" max="1297" width="12.28515625" bestFit="1" customWidth="1"/>
    <col min="1299" max="1300" width="11.42578125" customWidth="1"/>
    <col min="1537" max="1537" width="19.85546875" customWidth="1"/>
    <col min="1538" max="1538" width="12" customWidth="1"/>
    <col min="1539" max="1539" width="9.140625" customWidth="1"/>
    <col min="1540" max="1540" width="7.7109375" customWidth="1"/>
    <col min="1541" max="1541" width="6.28515625" customWidth="1"/>
    <col min="1542" max="1542" width="9.28515625" customWidth="1"/>
    <col min="1543" max="1543" width="8.85546875" customWidth="1"/>
    <col min="1544" max="1544" width="7.28515625" customWidth="1"/>
    <col min="1545" max="1545" width="7.42578125" customWidth="1"/>
    <col min="1546" max="1546" width="11.140625" customWidth="1"/>
    <col min="1547" max="1547" width="10.42578125" customWidth="1"/>
    <col min="1548" max="1548" width="8.7109375" customWidth="1"/>
    <col min="1549" max="1549" width="1.7109375" customWidth="1"/>
    <col min="1550" max="1550" width="8.85546875" customWidth="1"/>
    <col min="1551" max="1551" width="10.140625" customWidth="1"/>
    <col min="1553" max="1553" width="12.28515625" bestFit="1" customWidth="1"/>
    <col min="1555" max="1556" width="11.42578125" customWidth="1"/>
    <col min="1793" max="1793" width="19.85546875" customWidth="1"/>
    <col min="1794" max="1794" width="12" customWidth="1"/>
    <col min="1795" max="1795" width="9.140625" customWidth="1"/>
    <col min="1796" max="1796" width="7.7109375" customWidth="1"/>
    <col min="1797" max="1797" width="6.28515625" customWidth="1"/>
    <col min="1798" max="1798" width="9.28515625" customWidth="1"/>
    <col min="1799" max="1799" width="8.85546875" customWidth="1"/>
    <col min="1800" max="1800" width="7.28515625" customWidth="1"/>
    <col min="1801" max="1801" width="7.42578125" customWidth="1"/>
    <col min="1802" max="1802" width="11.140625" customWidth="1"/>
    <col min="1803" max="1803" width="10.42578125" customWidth="1"/>
    <col min="1804" max="1804" width="8.7109375" customWidth="1"/>
    <col min="1805" max="1805" width="1.7109375" customWidth="1"/>
    <col min="1806" max="1806" width="8.85546875" customWidth="1"/>
    <col min="1807" max="1807" width="10.140625" customWidth="1"/>
    <col min="1809" max="1809" width="12.28515625" bestFit="1" customWidth="1"/>
    <col min="1811" max="1812" width="11.42578125" customWidth="1"/>
    <col min="2049" max="2049" width="19.85546875" customWidth="1"/>
    <col min="2050" max="2050" width="12" customWidth="1"/>
    <col min="2051" max="2051" width="9.140625" customWidth="1"/>
    <col min="2052" max="2052" width="7.7109375" customWidth="1"/>
    <col min="2053" max="2053" width="6.28515625" customWidth="1"/>
    <col min="2054" max="2054" width="9.28515625" customWidth="1"/>
    <col min="2055" max="2055" width="8.85546875" customWidth="1"/>
    <col min="2056" max="2056" width="7.28515625" customWidth="1"/>
    <col min="2057" max="2057" width="7.42578125" customWidth="1"/>
    <col min="2058" max="2058" width="11.140625" customWidth="1"/>
    <col min="2059" max="2059" width="10.42578125" customWidth="1"/>
    <col min="2060" max="2060" width="8.7109375" customWidth="1"/>
    <col min="2061" max="2061" width="1.7109375" customWidth="1"/>
    <col min="2062" max="2062" width="8.85546875" customWidth="1"/>
    <col min="2063" max="2063" width="10.140625" customWidth="1"/>
    <col min="2065" max="2065" width="12.28515625" bestFit="1" customWidth="1"/>
    <col min="2067" max="2068" width="11.42578125" customWidth="1"/>
    <col min="2305" max="2305" width="19.85546875" customWidth="1"/>
    <col min="2306" max="2306" width="12" customWidth="1"/>
    <col min="2307" max="2307" width="9.140625" customWidth="1"/>
    <col min="2308" max="2308" width="7.7109375" customWidth="1"/>
    <col min="2309" max="2309" width="6.28515625" customWidth="1"/>
    <col min="2310" max="2310" width="9.28515625" customWidth="1"/>
    <col min="2311" max="2311" width="8.85546875" customWidth="1"/>
    <col min="2312" max="2312" width="7.28515625" customWidth="1"/>
    <col min="2313" max="2313" width="7.42578125" customWidth="1"/>
    <col min="2314" max="2314" width="11.140625" customWidth="1"/>
    <col min="2315" max="2315" width="10.42578125" customWidth="1"/>
    <col min="2316" max="2316" width="8.7109375" customWidth="1"/>
    <col min="2317" max="2317" width="1.7109375" customWidth="1"/>
    <col min="2318" max="2318" width="8.85546875" customWidth="1"/>
    <col min="2319" max="2319" width="10.140625" customWidth="1"/>
    <col min="2321" max="2321" width="12.28515625" bestFit="1" customWidth="1"/>
    <col min="2323" max="2324" width="11.42578125" customWidth="1"/>
    <col min="2561" max="2561" width="19.85546875" customWidth="1"/>
    <col min="2562" max="2562" width="12" customWidth="1"/>
    <col min="2563" max="2563" width="9.140625" customWidth="1"/>
    <col min="2564" max="2564" width="7.7109375" customWidth="1"/>
    <col min="2565" max="2565" width="6.28515625" customWidth="1"/>
    <col min="2566" max="2566" width="9.28515625" customWidth="1"/>
    <col min="2567" max="2567" width="8.85546875" customWidth="1"/>
    <col min="2568" max="2568" width="7.28515625" customWidth="1"/>
    <col min="2569" max="2569" width="7.42578125" customWidth="1"/>
    <col min="2570" max="2570" width="11.140625" customWidth="1"/>
    <col min="2571" max="2571" width="10.42578125" customWidth="1"/>
    <col min="2572" max="2572" width="8.7109375" customWidth="1"/>
    <col min="2573" max="2573" width="1.7109375" customWidth="1"/>
    <col min="2574" max="2574" width="8.85546875" customWidth="1"/>
    <col min="2575" max="2575" width="10.140625" customWidth="1"/>
    <col min="2577" max="2577" width="12.28515625" bestFit="1" customWidth="1"/>
    <col min="2579" max="2580" width="11.42578125" customWidth="1"/>
    <col min="2817" max="2817" width="19.85546875" customWidth="1"/>
    <col min="2818" max="2818" width="12" customWidth="1"/>
    <col min="2819" max="2819" width="9.140625" customWidth="1"/>
    <col min="2820" max="2820" width="7.7109375" customWidth="1"/>
    <col min="2821" max="2821" width="6.28515625" customWidth="1"/>
    <col min="2822" max="2822" width="9.28515625" customWidth="1"/>
    <col min="2823" max="2823" width="8.85546875" customWidth="1"/>
    <col min="2824" max="2824" width="7.28515625" customWidth="1"/>
    <col min="2825" max="2825" width="7.42578125" customWidth="1"/>
    <col min="2826" max="2826" width="11.140625" customWidth="1"/>
    <col min="2827" max="2827" width="10.42578125" customWidth="1"/>
    <col min="2828" max="2828" width="8.7109375" customWidth="1"/>
    <col min="2829" max="2829" width="1.7109375" customWidth="1"/>
    <col min="2830" max="2830" width="8.85546875" customWidth="1"/>
    <col min="2831" max="2831" width="10.140625" customWidth="1"/>
    <col min="2833" max="2833" width="12.28515625" bestFit="1" customWidth="1"/>
    <col min="2835" max="2836" width="11.42578125" customWidth="1"/>
    <col min="3073" max="3073" width="19.85546875" customWidth="1"/>
    <col min="3074" max="3074" width="12" customWidth="1"/>
    <col min="3075" max="3075" width="9.140625" customWidth="1"/>
    <col min="3076" max="3076" width="7.7109375" customWidth="1"/>
    <col min="3077" max="3077" width="6.28515625" customWidth="1"/>
    <col min="3078" max="3078" width="9.28515625" customWidth="1"/>
    <col min="3079" max="3079" width="8.85546875" customWidth="1"/>
    <col min="3080" max="3080" width="7.28515625" customWidth="1"/>
    <col min="3081" max="3081" width="7.42578125" customWidth="1"/>
    <col min="3082" max="3082" width="11.140625" customWidth="1"/>
    <col min="3083" max="3083" width="10.42578125" customWidth="1"/>
    <col min="3084" max="3084" width="8.7109375" customWidth="1"/>
    <col min="3085" max="3085" width="1.7109375" customWidth="1"/>
    <col min="3086" max="3086" width="8.85546875" customWidth="1"/>
    <col min="3087" max="3087" width="10.140625" customWidth="1"/>
    <col min="3089" max="3089" width="12.28515625" bestFit="1" customWidth="1"/>
    <col min="3091" max="3092" width="11.42578125" customWidth="1"/>
    <col min="3329" max="3329" width="19.85546875" customWidth="1"/>
    <col min="3330" max="3330" width="12" customWidth="1"/>
    <col min="3331" max="3331" width="9.140625" customWidth="1"/>
    <col min="3332" max="3332" width="7.7109375" customWidth="1"/>
    <col min="3333" max="3333" width="6.28515625" customWidth="1"/>
    <col min="3334" max="3334" width="9.28515625" customWidth="1"/>
    <col min="3335" max="3335" width="8.85546875" customWidth="1"/>
    <col min="3336" max="3336" width="7.28515625" customWidth="1"/>
    <col min="3337" max="3337" width="7.42578125" customWidth="1"/>
    <col min="3338" max="3338" width="11.140625" customWidth="1"/>
    <col min="3339" max="3339" width="10.42578125" customWidth="1"/>
    <col min="3340" max="3340" width="8.7109375" customWidth="1"/>
    <col min="3341" max="3341" width="1.7109375" customWidth="1"/>
    <col min="3342" max="3342" width="8.85546875" customWidth="1"/>
    <col min="3343" max="3343" width="10.140625" customWidth="1"/>
    <col min="3345" max="3345" width="12.28515625" bestFit="1" customWidth="1"/>
    <col min="3347" max="3348" width="11.42578125" customWidth="1"/>
    <col min="3585" max="3585" width="19.85546875" customWidth="1"/>
    <col min="3586" max="3586" width="12" customWidth="1"/>
    <col min="3587" max="3587" width="9.140625" customWidth="1"/>
    <col min="3588" max="3588" width="7.7109375" customWidth="1"/>
    <col min="3589" max="3589" width="6.28515625" customWidth="1"/>
    <col min="3590" max="3590" width="9.28515625" customWidth="1"/>
    <col min="3591" max="3591" width="8.85546875" customWidth="1"/>
    <col min="3592" max="3592" width="7.28515625" customWidth="1"/>
    <col min="3593" max="3593" width="7.42578125" customWidth="1"/>
    <col min="3594" max="3594" width="11.140625" customWidth="1"/>
    <col min="3595" max="3595" width="10.42578125" customWidth="1"/>
    <col min="3596" max="3596" width="8.7109375" customWidth="1"/>
    <col min="3597" max="3597" width="1.7109375" customWidth="1"/>
    <col min="3598" max="3598" width="8.85546875" customWidth="1"/>
    <col min="3599" max="3599" width="10.140625" customWidth="1"/>
    <col min="3601" max="3601" width="12.28515625" bestFit="1" customWidth="1"/>
    <col min="3603" max="3604" width="11.42578125" customWidth="1"/>
    <col min="3841" max="3841" width="19.85546875" customWidth="1"/>
    <col min="3842" max="3842" width="12" customWidth="1"/>
    <col min="3843" max="3843" width="9.140625" customWidth="1"/>
    <col min="3844" max="3844" width="7.7109375" customWidth="1"/>
    <col min="3845" max="3845" width="6.28515625" customWidth="1"/>
    <col min="3846" max="3846" width="9.28515625" customWidth="1"/>
    <col min="3847" max="3847" width="8.85546875" customWidth="1"/>
    <col min="3848" max="3848" width="7.28515625" customWidth="1"/>
    <col min="3849" max="3849" width="7.42578125" customWidth="1"/>
    <col min="3850" max="3850" width="11.140625" customWidth="1"/>
    <col min="3851" max="3851" width="10.42578125" customWidth="1"/>
    <col min="3852" max="3852" width="8.7109375" customWidth="1"/>
    <col min="3853" max="3853" width="1.7109375" customWidth="1"/>
    <col min="3854" max="3854" width="8.85546875" customWidth="1"/>
    <col min="3855" max="3855" width="10.140625" customWidth="1"/>
    <col min="3857" max="3857" width="12.28515625" bestFit="1" customWidth="1"/>
    <col min="3859" max="3860" width="11.42578125" customWidth="1"/>
    <col min="4097" max="4097" width="19.85546875" customWidth="1"/>
    <col min="4098" max="4098" width="12" customWidth="1"/>
    <col min="4099" max="4099" width="9.140625" customWidth="1"/>
    <col min="4100" max="4100" width="7.7109375" customWidth="1"/>
    <col min="4101" max="4101" width="6.28515625" customWidth="1"/>
    <col min="4102" max="4102" width="9.28515625" customWidth="1"/>
    <col min="4103" max="4103" width="8.85546875" customWidth="1"/>
    <col min="4104" max="4104" width="7.28515625" customWidth="1"/>
    <col min="4105" max="4105" width="7.42578125" customWidth="1"/>
    <col min="4106" max="4106" width="11.140625" customWidth="1"/>
    <col min="4107" max="4107" width="10.42578125" customWidth="1"/>
    <col min="4108" max="4108" width="8.7109375" customWidth="1"/>
    <col min="4109" max="4109" width="1.7109375" customWidth="1"/>
    <col min="4110" max="4110" width="8.85546875" customWidth="1"/>
    <col min="4111" max="4111" width="10.140625" customWidth="1"/>
    <col min="4113" max="4113" width="12.28515625" bestFit="1" customWidth="1"/>
    <col min="4115" max="4116" width="11.42578125" customWidth="1"/>
    <col min="4353" max="4353" width="19.85546875" customWidth="1"/>
    <col min="4354" max="4354" width="12" customWidth="1"/>
    <col min="4355" max="4355" width="9.140625" customWidth="1"/>
    <col min="4356" max="4356" width="7.7109375" customWidth="1"/>
    <col min="4357" max="4357" width="6.28515625" customWidth="1"/>
    <col min="4358" max="4358" width="9.28515625" customWidth="1"/>
    <col min="4359" max="4359" width="8.85546875" customWidth="1"/>
    <col min="4360" max="4360" width="7.28515625" customWidth="1"/>
    <col min="4361" max="4361" width="7.42578125" customWidth="1"/>
    <col min="4362" max="4362" width="11.140625" customWidth="1"/>
    <col min="4363" max="4363" width="10.42578125" customWidth="1"/>
    <col min="4364" max="4364" width="8.7109375" customWidth="1"/>
    <col min="4365" max="4365" width="1.7109375" customWidth="1"/>
    <col min="4366" max="4366" width="8.85546875" customWidth="1"/>
    <col min="4367" max="4367" width="10.140625" customWidth="1"/>
    <col min="4369" max="4369" width="12.28515625" bestFit="1" customWidth="1"/>
    <col min="4371" max="4372" width="11.42578125" customWidth="1"/>
    <col min="4609" max="4609" width="19.85546875" customWidth="1"/>
    <col min="4610" max="4610" width="12" customWidth="1"/>
    <col min="4611" max="4611" width="9.140625" customWidth="1"/>
    <col min="4612" max="4612" width="7.7109375" customWidth="1"/>
    <col min="4613" max="4613" width="6.28515625" customWidth="1"/>
    <col min="4614" max="4614" width="9.28515625" customWidth="1"/>
    <col min="4615" max="4615" width="8.85546875" customWidth="1"/>
    <col min="4616" max="4616" width="7.28515625" customWidth="1"/>
    <col min="4617" max="4617" width="7.42578125" customWidth="1"/>
    <col min="4618" max="4618" width="11.140625" customWidth="1"/>
    <col min="4619" max="4619" width="10.42578125" customWidth="1"/>
    <col min="4620" max="4620" width="8.7109375" customWidth="1"/>
    <col min="4621" max="4621" width="1.7109375" customWidth="1"/>
    <col min="4622" max="4622" width="8.85546875" customWidth="1"/>
    <col min="4623" max="4623" width="10.140625" customWidth="1"/>
    <col min="4625" max="4625" width="12.28515625" bestFit="1" customWidth="1"/>
    <col min="4627" max="4628" width="11.42578125" customWidth="1"/>
    <col min="4865" max="4865" width="19.85546875" customWidth="1"/>
    <col min="4866" max="4866" width="12" customWidth="1"/>
    <col min="4867" max="4867" width="9.140625" customWidth="1"/>
    <col min="4868" max="4868" width="7.7109375" customWidth="1"/>
    <col min="4869" max="4869" width="6.28515625" customWidth="1"/>
    <col min="4870" max="4870" width="9.28515625" customWidth="1"/>
    <col min="4871" max="4871" width="8.85546875" customWidth="1"/>
    <col min="4872" max="4872" width="7.28515625" customWidth="1"/>
    <col min="4873" max="4873" width="7.42578125" customWidth="1"/>
    <col min="4874" max="4874" width="11.140625" customWidth="1"/>
    <col min="4875" max="4875" width="10.42578125" customWidth="1"/>
    <col min="4876" max="4876" width="8.7109375" customWidth="1"/>
    <col min="4877" max="4877" width="1.7109375" customWidth="1"/>
    <col min="4878" max="4878" width="8.85546875" customWidth="1"/>
    <col min="4879" max="4879" width="10.140625" customWidth="1"/>
    <col min="4881" max="4881" width="12.28515625" bestFit="1" customWidth="1"/>
    <col min="4883" max="4884" width="11.42578125" customWidth="1"/>
    <col min="5121" max="5121" width="19.85546875" customWidth="1"/>
    <col min="5122" max="5122" width="12" customWidth="1"/>
    <col min="5123" max="5123" width="9.140625" customWidth="1"/>
    <col min="5124" max="5124" width="7.7109375" customWidth="1"/>
    <col min="5125" max="5125" width="6.28515625" customWidth="1"/>
    <col min="5126" max="5126" width="9.28515625" customWidth="1"/>
    <col min="5127" max="5127" width="8.85546875" customWidth="1"/>
    <col min="5128" max="5128" width="7.28515625" customWidth="1"/>
    <col min="5129" max="5129" width="7.42578125" customWidth="1"/>
    <col min="5130" max="5130" width="11.140625" customWidth="1"/>
    <col min="5131" max="5131" width="10.42578125" customWidth="1"/>
    <col min="5132" max="5132" width="8.7109375" customWidth="1"/>
    <col min="5133" max="5133" width="1.7109375" customWidth="1"/>
    <col min="5134" max="5134" width="8.85546875" customWidth="1"/>
    <col min="5135" max="5135" width="10.140625" customWidth="1"/>
    <col min="5137" max="5137" width="12.28515625" bestFit="1" customWidth="1"/>
    <col min="5139" max="5140" width="11.42578125" customWidth="1"/>
    <col min="5377" max="5377" width="19.85546875" customWidth="1"/>
    <col min="5378" max="5378" width="12" customWidth="1"/>
    <col min="5379" max="5379" width="9.140625" customWidth="1"/>
    <col min="5380" max="5380" width="7.7109375" customWidth="1"/>
    <col min="5381" max="5381" width="6.28515625" customWidth="1"/>
    <col min="5382" max="5382" width="9.28515625" customWidth="1"/>
    <col min="5383" max="5383" width="8.85546875" customWidth="1"/>
    <col min="5384" max="5384" width="7.28515625" customWidth="1"/>
    <col min="5385" max="5385" width="7.42578125" customWidth="1"/>
    <col min="5386" max="5386" width="11.140625" customWidth="1"/>
    <col min="5387" max="5387" width="10.42578125" customWidth="1"/>
    <col min="5388" max="5388" width="8.7109375" customWidth="1"/>
    <col min="5389" max="5389" width="1.7109375" customWidth="1"/>
    <col min="5390" max="5390" width="8.85546875" customWidth="1"/>
    <col min="5391" max="5391" width="10.140625" customWidth="1"/>
    <col min="5393" max="5393" width="12.28515625" bestFit="1" customWidth="1"/>
    <col min="5395" max="5396" width="11.42578125" customWidth="1"/>
    <col min="5633" max="5633" width="19.85546875" customWidth="1"/>
    <col min="5634" max="5634" width="12" customWidth="1"/>
    <col min="5635" max="5635" width="9.140625" customWidth="1"/>
    <col min="5636" max="5636" width="7.7109375" customWidth="1"/>
    <col min="5637" max="5637" width="6.28515625" customWidth="1"/>
    <col min="5638" max="5638" width="9.28515625" customWidth="1"/>
    <col min="5639" max="5639" width="8.85546875" customWidth="1"/>
    <col min="5640" max="5640" width="7.28515625" customWidth="1"/>
    <col min="5641" max="5641" width="7.42578125" customWidth="1"/>
    <col min="5642" max="5642" width="11.140625" customWidth="1"/>
    <col min="5643" max="5643" width="10.42578125" customWidth="1"/>
    <col min="5644" max="5644" width="8.7109375" customWidth="1"/>
    <col min="5645" max="5645" width="1.7109375" customWidth="1"/>
    <col min="5646" max="5646" width="8.85546875" customWidth="1"/>
    <col min="5647" max="5647" width="10.140625" customWidth="1"/>
    <col min="5649" max="5649" width="12.28515625" bestFit="1" customWidth="1"/>
    <col min="5651" max="5652" width="11.42578125" customWidth="1"/>
    <col min="5889" max="5889" width="19.85546875" customWidth="1"/>
    <col min="5890" max="5890" width="12" customWidth="1"/>
    <col min="5891" max="5891" width="9.140625" customWidth="1"/>
    <col min="5892" max="5892" width="7.7109375" customWidth="1"/>
    <col min="5893" max="5893" width="6.28515625" customWidth="1"/>
    <col min="5894" max="5894" width="9.28515625" customWidth="1"/>
    <col min="5895" max="5895" width="8.85546875" customWidth="1"/>
    <col min="5896" max="5896" width="7.28515625" customWidth="1"/>
    <col min="5897" max="5897" width="7.42578125" customWidth="1"/>
    <col min="5898" max="5898" width="11.140625" customWidth="1"/>
    <col min="5899" max="5899" width="10.42578125" customWidth="1"/>
    <col min="5900" max="5900" width="8.7109375" customWidth="1"/>
    <col min="5901" max="5901" width="1.7109375" customWidth="1"/>
    <col min="5902" max="5902" width="8.85546875" customWidth="1"/>
    <col min="5903" max="5903" width="10.140625" customWidth="1"/>
    <col min="5905" max="5905" width="12.28515625" bestFit="1" customWidth="1"/>
    <col min="5907" max="5908" width="11.42578125" customWidth="1"/>
    <col min="6145" max="6145" width="19.85546875" customWidth="1"/>
    <col min="6146" max="6146" width="12" customWidth="1"/>
    <col min="6147" max="6147" width="9.140625" customWidth="1"/>
    <col min="6148" max="6148" width="7.7109375" customWidth="1"/>
    <col min="6149" max="6149" width="6.28515625" customWidth="1"/>
    <col min="6150" max="6150" width="9.28515625" customWidth="1"/>
    <col min="6151" max="6151" width="8.85546875" customWidth="1"/>
    <col min="6152" max="6152" width="7.28515625" customWidth="1"/>
    <col min="6153" max="6153" width="7.42578125" customWidth="1"/>
    <col min="6154" max="6154" width="11.140625" customWidth="1"/>
    <col min="6155" max="6155" width="10.42578125" customWidth="1"/>
    <col min="6156" max="6156" width="8.7109375" customWidth="1"/>
    <col min="6157" max="6157" width="1.7109375" customWidth="1"/>
    <col min="6158" max="6158" width="8.85546875" customWidth="1"/>
    <col min="6159" max="6159" width="10.140625" customWidth="1"/>
    <col min="6161" max="6161" width="12.28515625" bestFit="1" customWidth="1"/>
    <col min="6163" max="6164" width="11.42578125" customWidth="1"/>
    <col min="6401" max="6401" width="19.85546875" customWidth="1"/>
    <col min="6402" max="6402" width="12" customWidth="1"/>
    <col min="6403" max="6403" width="9.140625" customWidth="1"/>
    <col min="6404" max="6404" width="7.7109375" customWidth="1"/>
    <col min="6405" max="6405" width="6.28515625" customWidth="1"/>
    <col min="6406" max="6406" width="9.28515625" customWidth="1"/>
    <col min="6407" max="6407" width="8.85546875" customWidth="1"/>
    <col min="6408" max="6408" width="7.28515625" customWidth="1"/>
    <col min="6409" max="6409" width="7.42578125" customWidth="1"/>
    <col min="6410" max="6410" width="11.140625" customWidth="1"/>
    <col min="6411" max="6411" width="10.42578125" customWidth="1"/>
    <col min="6412" max="6412" width="8.7109375" customWidth="1"/>
    <col min="6413" max="6413" width="1.7109375" customWidth="1"/>
    <col min="6414" max="6414" width="8.85546875" customWidth="1"/>
    <col min="6415" max="6415" width="10.140625" customWidth="1"/>
    <col min="6417" max="6417" width="12.28515625" bestFit="1" customWidth="1"/>
    <col min="6419" max="6420" width="11.42578125" customWidth="1"/>
    <col min="6657" max="6657" width="19.85546875" customWidth="1"/>
    <col min="6658" max="6658" width="12" customWidth="1"/>
    <col min="6659" max="6659" width="9.140625" customWidth="1"/>
    <col min="6660" max="6660" width="7.7109375" customWidth="1"/>
    <col min="6661" max="6661" width="6.28515625" customWidth="1"/>
    <col min="6662" max="6662" width="9.28515625" customWidth="1"/>
    <col min="6663" max="6663" width="8.85546875" customWidth="1"/>
    <col min="6664" max="6664" width="7.28515625" customWidth="1"/>
    <col min="6665" max="6665" width="7.42578125" customWidth="1"/>
    <col min="6666" max="6666" width="11.140625" customWidth="1"/>
    <col min="6667" max="6667" width="10.42578125" customWidth="1"/>
    <col min="6668" max="6668" width="8.7109375" customWidth="1"/>
    <col min="6669" max="6669" width="1.7109375" customWidth="1"/>
    <col min="6670" max="6670" width="8.85546875" customWidth="1"/>
    <col min="6671" max="6671" width="10.140625" customWidth="1"/>
    <col min="6673" max="6673" width="12.28515625" bestFit="1" customWidth="1"/>
    <col min="6675" max="6676" width="11.42578125" customWidth="1"/>
    <col min="6913" max="6913" width="19.85546875" customWidth="1"/>
    <col min="6914" max="6914" width="12" customWidth="1"/>
    <col min="6915" max="6915" width="9.140625" customWidth="1"/>
    <col min="6916" max="6916" width="7.7109375" customWidth="1"/>
    <col min="6917" max="6917" width="6.28515625" customWidth="1"/>
    <col min="6918" max="6918" width="9.28515625" customWidth="1"/>
    <col min="6919" max="6919" width="8.85546875" customWidth="1"/>
    <col min="6920" max="6920" width="7.28515625" customWidth="1"/>
    <col min="6921" max="6921" width="7.42578125" customWidth="1"/>
    <col min="6922" max="6922" width="11.140625" customWidth="1"/>
    <col min="6923" max="6923" width="10.42578125" customWidth="1"/>
    <col min="6924" max="6924" width="8.7109375" customWidth="1"/>
    <col min="6925" max="6925" width="1.7109375" customWidth="1"/>
    <col min="6926" max="6926" width="8.85546875" customWidth="1"/>
    <col min="6927" max="6927" width="10.140625" customWidth="1"/>
    <col min="6929" max="6929" width="12.28515625" bestFit="1" customWidth="1"/>
    <col min="6931" max="6932" width="11.42578125" customWidth="1"/>
    <col min="7169" max="7169" width="19.85546875" customWidth="1"/>
    <col min="7170" max="7170" width="12" customWidth="1"/>
    <col min="7171" max="7171" width="9.140625" customWidth="1"/>
    <col min="7172" max="7172" width="7.7109375" customWidth="1"/>
    <col min="7173" max="7173" width="6.28515625" customWidth="1"/>
    <col min="7174" max="7174" width="9.28515625" customWidth="1"/>
    <col min="7175" max="7175" width="8.85546875" customWidth="1"/>
    <col min="7176" max="7176" width="7.28515625" customWidth="1"/>
    <col min="7177" max="7177" width="7.42578125" customWidth="1"/>
    <col min="7178" max="7178" width="11.140625" customWidth="1"/>
    <col min="7179" max="7179" width="10.42578125" customWidth="1"/>
    <col min="7180" max="7180" width="8.7109375" customWidth="1"/>
    <col min="7181" max="7181" width="1.7109375" customWidth="1"/>
    <col min="7182" max="7182" width="8.85546875" customWidth="1"/>
    <col min="7183" max="7183" width="10.140625" customWidth="1"/>
    <col min="7185" max="7185" width="12.28515625" bestFit="1" customWidth="1"/>
    <col min="7187" max="7188" width="11.42578125" customWidth="1"/>
    <col min="7425" max="7425" width="19.85546875" customWidth="1"/>
    <col min="7426" max="7426" width="12" customWidth="1"/>
    <col min="7427" max="7427" width="9.140625" customWidth="1"/>
    <col min="7428" max="7428" width="7.7109375" customWidth="1"/>
    <col min="7429" max="7429" width="6.28515625" customWidth="1"/>
    <col min="7430" max="7430" width="9.28515625" customWidth="1"/>
    <col min="7431" max="7431" width="8.85546875" customWidth="1"/>
    <col min="7432" max="7432" width="7.28515625" customWidth="1"/>
    <col min="7433" max="7433" width="7.42578125" customWidth="1"/>
    <col min="7434" max="7434" width="11.140625" customWidth="1"/>
    <col min="7435" max="7435" width="10.42578125" customWidth="1"/>
    <col min="7436" max="7436" width="8.7109375" customWidth="1"/>
    <col min="7437" max="7437" width="1.7109375" customWidth="1"/>
    <col min="7438" max="7438" width="8.85546875" customWidth="1"/>
    <col min="7439" max="7439" width="10.140625" customWidth="1"/>
    <col min="7441" max="7441" width="12.28515625" bestFit="1" customWidth="1"/>
    <col min="7443" max="7444" width="11.42578125" customWidth="1"/>
    <col min="7681" max="7681" width="19.85546875" customWidth="1"/>
    <col min="7682" max="7682" width="12" customWidth="1"/>
    <col min="7683" max="7683" width="9.140625" customWidth="1"/>
    <col min="7684" max="7684" width="7.7109375" customWidth="1"/>
    <col min="7685" max="7685" width="6.28515625" customWidth="1"/>
    <col min="7686" max="7686" width="9.28515625" customWidth="1"/>
    <col min="7687" max="7687" width="8.85546875" customWidth="1"/>
    <col min="7688" max="7688" width="7.28515625" customWidth="1"/>
    <col min="7689" max="7689" width="7.42578125" customWidth="1"/>
    <col min="7690" max="7690" width="11.140625" customWidth="1"/>
    <col min="7691" max="7691" width="10.42578125" customWidth="1"/>
    <col min="7692" max="7692" width="8.7109375" customWidth="1"/>
    <col min="7693" max="7693" width="1.7109375" customWidth="1"/>
    <col min="7694" max="7694" width="8.85546875" customWidth="1"/>
    <col min="7695" max="7695" width="10.140625" customWidth="1"/>
    <col min="7697" max="7697" width="12.28515625" bestFit="1" customWidth="1"/>
    <col min="7699" max="7700" width="11.42578125" customWidth="1"/>
    <col min="7937" max="7937" width="19.85546875" customWidth="1"/>
    <col min="7938" max="7938" width="12" customWidth="1"/>
    <col min="7939" max="7939" width="9.140625" customWidth="1"/>
    <col min="7940" max="7940" width="7.7109375" customWidth="1"/>
    <col min="7941" max="7941" width="6.28515625" customWidth="1"/>
    <col min="7942" max="7942" width="9.28515625" customWidth="1"/>
    <col min="7943" max="7943" width="8.85546875" customWidth="1"/>
    <col min="7944" max="7944" width="7.28515625" customWidth="1"/>
    <col min="7945" max="7945" width="7.42578125" customWidth="1"/>
    <col min="7946" max="7946" width="11.140625" customWidth="1"/>
    <col min="7947" max="7947" width="10.42578125" customWidth="1"/>
    <col min="7948" max="7948" width="8.7109375" customWidth="1"/>
    <col min="7949" max="7949" width="1.7109375" customWidth="1"/>
    <col min="7950" max="7950" width="8.85546875" customWidth="1"/>
    <col min="7951" max="7951" width="10.140625" customWidth="1"/>
    <col min="7953" max="7953" width="12.28515625" bestFit="1" customWidth="1"/>
    <col min="7955" max="7956" width="11.42578125" customWidth="1"/>
    <col min="8193" max="8193" width="19.85546875" customWidth="1"/>
    <col min="8194" max="8194" width="12" customWidth="1"/>
    <col min="8195" max="8195" width="9.140625" customWidth="1"/>
    <col min="8196" max="8196" width="7.7109375" customWidth="1"/>
    <col min="8197" max="8197" width="6.28515625" customWidth="1"/>
    <col min="8198" max="8198" width="9.28515625" customWidth="1"/>
    <col min="8199" max="8199" width="8.85546875" customWidth="1"/>
    <col min="8200" max="8200" width="7.28515625" customWidth="1"/>
    <col min="8201" max="8201" width="7.42578125" customWidth="1"/>
    <col min="8202" max="8202" width="11.140625" customWidth="1"/>
    <col min="8203" max="8203" width="10.42578125" customWidth="1"/>
    <col min="8204" max="8204" width="8.7109375" customWidth="1"/>
    <col min="8205" max="8205" width="1.7109375" customWidth="1"/>
    <col min="8206" max="8206" width="8.85546875" customWidth="1"/>
    <col min="8207" max="8207" width="10.140625" customWidth="1"/>
    <col min="8209" max="8209" width="12.28515625" bestFit="1" customWidth="1"/>
    <col min="8211" max="8212" width="11.42578125" customWidth="1"/>
    <col min="8449" max="8449" width="19.85546875" customWidth="1"/>
    <col min="8450" max="8450" width="12" customWidth="1"/>
    <col min="8451" max="8451" width="9.140625" customWidth="1"/>
    <col min="8452" max="8452" width="7.7109375" customWidth="1"/>
    <col min="8453" max="8453" width="6.28515625" customWidth="1"/>
    <col min="8454" max="8454" width="9.28515625" customWidth="1"/>
    <col min="8455" max="8455" width="8.85546875" customWidth="1"/>
    <col min="8456" max="8456" width="7.28515625" customWidth="1"/>
    <col min="8457" max="8457" width="7.42578125" customWidth="1"/>
    <col min="8458" max="8458" width="11.140625" customWidth="1"/>
    <col min="8459" max="8459" width="10.42578125" customWidth="1"/>
    <col min="8460" max="8460" width="8.7109375" customWidth="1"/>
    <col min="8461" max="8461" width="1.7109375" customWidth="1"/>
    <col min="8462" max="8462" width="8.85546875" customWidth="1"/>
    <col min="8463" max="8463" width="10.140625" customWidth="1"/>
    <col min="8465" max="8465" width="12.28515625" bestFit="1" customWidth="1"/>
    <col min="8467" max="8468" width="11.42578125" customWidth="1"/>
    <col min="8705" max="8705" width="19.85546875" customWidth="1"/>
    <col min="8706" max="8706" width="12" customWidth="1"/>
    <col min="8707" max="8707" width="9.140625" customWidth="1"/>
    <col min="8708" max="8708" width="7.7109375" customWidth="1"/>
    <col min="8709" max="8709" width="6.28515625" customWidth="1"/>
    <col min="8710" max="8710" width="9.28515625" customWidth="1"/>
    <col min="8711" max="8711" width="8.85546875" customWidth="1"/>
    <col min="8712" max="8712" width="7.28515625" customWidth="1"/>
    <col min="8713" max="8713" width="7.42578125" customWidth="1"/>
    <col min="8714" max="8714" width="11.140625" customWidth="1"/>
    <col min="8715" max="8715" width="10.42578125" customWidth="1"/>
    <col min="8716" max="8716" width="8.7109375" customWidth="1"/>
    <col min="8717" max="8717" width="1.7109375" customWidth="1"/>
    <col min="8718" max="8718" width="8.85546875" customWidth="1"/>
    <col min="8719" max="8719" width="10.140625" customWidth="1"/>
    <col min="8721" max="8721" width="12.28515625" bestFit="1" customWidth="1"/>
    <col min="8723" max="8724" width="11.42578125" customWidth="1"/>
    <col min="8961" max="8961" width="19.85546875" customWidth="1"/>
    <col min="8962" max="8962" width="12" customWidth="1"/>
    <col min="8963" max="8963" width="9.140625" customWidth="1"/>
    <col min="8964" max="8964" width="7.7109375" customWidth="1"/>
    <col min="8965" max="8965" width="6.28515625" customWidth="1"/>
    <col min="8966" max="8966" width="9.28515625" customWidth="1"/>
    <col min="8967" max="8967" width="8.85546875" customWidth="1"/>
    <col min="8968" max="8968" width="7.28515625" customWidth="1"/>
    <col min="8969" max="8969" width="7.42578125" customWidth="1"/>
    <col min="8970" max="8970" width="11.140625" customWidth="1"/>
    <col min="8971" max="8971" width="10.42578125" customWidth="1"/>
    <col min="8972" max="8972" width="8.7109375" customWidth="1"/>
    <col min="8973" max="8973" width="1.7109375" customWidth="1"/>
    <col min="8974" max="8974" width="8.85546875" customWidth="1"/>
    <col min="8975" max="8975" width="10.140625" customWidth="1"/>
    <col min="8977" max="8977" width="12.28515625" bestFit="1" customWidth="1"/>
    <col min="8979" max="8980" width="11.42578125" customWidth="1"/>
    <col min="9217" max="9217" width="19.85546875" customWidth="1"/>
    <col min="9218" max="9218" width="12" customWidth="1"/>
    <col min="9219" max="9219" width="9.140625" customWidth="1"/>
    <col min="9220" max="9220" width="7.7109375" customWidth="1"/>
    <col min="9221" max="9221" width="6.28515625" customWidth="1"/>
    <col min="9222" max="9222" width="9.28515625" customWidth="1"/>
    <col min="9223" max="9223" width="8.85546875" customWidth="1"/>
    <col min="9224" max="9224" width="7.28515625" customWidth="1"/>
    <col min="9225" max="9225" width="7.42578125" customWidth="1"/>
    <col min="9226" max="9226" width="11.140625" customWidth="1"/>
    <col min="9227" max="9227" width="10.42578125" customWidth="1"/>
    <col min="9228" max="9228" width="8.7109375" customWidth="1"/>
    <col min="9229" max="9229" width="1.7109375" customWidth="1"/>
    <col min="9230" max="9230" width="8.85546875" customWidth="1"/>
    <col min="9231" max="9231" width="10.140625" customWidth="1"/>
    <col min="9233" max="9233" width="12.28515625" bestFit="1" customWidth="1"/>
    <col min="9235" max="9236" width="11.42578125" customWidth="1"/>
    <col min="9473" max="9473" width="19.85546875" customWidth="1"/>
    <col min="9474" max="9474" width="12" customWidth="1"/>
    <col min="9475" max="9475" width="9.140625" customWidth="1"/>
    <col min="9476" max="9476" width="7.7109375" customWidth="1"/>
    <col min="9477" max="9477" width="6.28515625" customWidth="1"/>
    <col min="9478" max="9478" width="9.28515625" customWidth="1"/>
    <col min="9479" max="9479" width="8.85546875" customWidth="1"/>
    <col min="9480" max="9480" width="7.28515625" customWidth="1"/>
    <col min="9481" max="9481" width="7.42578125" customWidth="1"/>
    <col min="9482" max="9482" width="11.140625" customWidth="1"/>
    <col min="9483" max="9483" width="10.42578125" customWidth="1"/>
    <col min="9484" max="9484" width="8.7109375" customWidth="1"/>
    <col min="9485" max="9485" width="1.7109375" customWidth="1"/>
    <col min="9486" max="9486" width="8.85546875" customWidth="1"/>
    <col min="9487" max="9487" width="10.140625" customWidth="1"/>
    <col min="9489" max="9489" width="12.28515625" bestFit="1" customWidth="1"/>
    <col min="9491" max="9492" width="11.42578125" customWidth="1"/>
    <col min="9729" max="9729" width="19.85546875" customWidth="1"/>
    <col min="9730" max="9730" width="12" customWidth="1"/>
    <col min="9731" max="9731" width="9.140625" customWidth="1"/>
    <col min="9732" max="9732" width="7.7109375" customWidth="1"/>
    <col min="9733" max="9733" width="6.28515625" customWidth="1"/>
    <col min="9734" max="9734" width="9.28515625" customWidth="1"/>
    <col min="9735" max="9735" width="8.85546875" customWidth="1"/>
    <col min="9736" max="9736" width="7.28515625" customWidth="1"/>
    <col min="9737" max="9737" width="7.42578125" customWidth="1"/>
    <col min="9738" max="9738" width="11.140625" customWidth="1"/>
    <col min="9739" max="9739" width="10.42578125" customWidth="1"/>
    <col min="9740" max="9740" width="8.7109375" customWidth="1"/>
    <col min="9741" max="9741" width="1.7109375" customWidth="1"/>
    <col min="9742" max="9742" width="8.85546875" customWidth="1"/>
    <col min="9743" max="9743" width="10.140625" customWidth="1"/>
    <col min="9745" max="9745" width="12.28515625" bestFit="1" customWidth="1"/>
    <col min="9747" max="9748" width="11.42578125" customWidth="1"/>
    <col min="9985" max="9985" width="19.85546875" customWidth="1"/>
    <col min="9986" max="9986" width="12" customWidth="1"/>
    <col min="9987" max="9987" width="9.140625" customWidth="1"/>
    <col min="9988" max="9988" width="7.7109375" customWidth="1"/>
    <col min="9989" max="9989" width="6.28515625" customWidth="1"/>
    <col min="9990" max="9990" width="9.28515625" customWidth="1"/>
    <col min="9991" max="9991" width="8.85546875" customWidth="1"/>
    <col min="9992" max="9992" width="7.28515625" customWidth="1"/>
    <col min="9993" max="9993" width="7.42578125" customWidth="1"/>
    <col min="9994" max="9994" width="11.140625" customWidth="1"/>
    <col min="9995" max="9995" width="10.42578125" customWidth="1"/>
    <col min="9996" max="9996" width="8.7109375" customWidth="1"/>
    <col min="9997" max="9997" width="1.7109375" customWidth="1"/>
    <col min="9998" max="9998" width="8.85546875" customWidth="1"/>
    <col min="9999" max="9999" width="10.140625" customWidth="1"/>
    <col min="10001" max="10001" width="12.28515625" bestFit="1" customWidth="1"/>
    <col min="10003" max="10004" width="11.42578125" customWidth="1"/>
    <col min="10241" max="10241" width="19.85546875" customWidth="1"/>
    <col min="10242" max="10242" width="12" customWidth="1"/>
    <col min="10243" max="10243" width="9.140625" customWidth="1"/>
    <col min="10244" max="10244" width="7.7109375" customWidth="1"/>
    <col min="10245" max="10245" width="6.28515625" customWidth="1"/>
    <col min="10246" max="10246" width="9.28515625" customWidth="1"/>
    <col min="10247" max="10247" width="8.85546875" customWidth="1"/>
    <col min="10248" max="10248" width="7.28515625" customWidth="1"/>
    <col min="10249" max="10249" width="7.42578125" customWidth="1"/>
    <col min="10250" max="10250" width="11.140625" customWidth="1"/>
    <col min="10251" max="10251" width="10.42578125" customWidth="1"/>
    <col min="10252" max="10252" width="8.7109375" customWidth="1"/>
    <col min="10253" max="10253" width="1.7109375" customWidth="1"/>
    <col min="10254" max="10254" width="8.85546875" customWidth="1"/>
    <col min="10255" max="10255" width="10.140625" customWidth="1"/>
    <col min="10257" max="10257" width="12.28515625" bestFit="1" customWidth="1"/>
    <col min="10259" max="10260" width="11.42578125" customWidth="1"/>
    <col min="10497" max="10497" width="19.85546875" customWidth="1"/>
    <col min="10498" max="10498" width="12" customWidth="1"/>
    <col min="10499" max="10499" width="9.140625" customWidth="1"/>
    <col min="10500" max="10500" width="7.7109375" customWidth="1"/>
    <col min="10501" max="10501" width="6.28515625" customWidth="1"/>
    <col min="10502" max="10502" width="9.28515625" customWidth="1"/>
    <col min="10503" max="10503" width="8.85546875" customWidth="1"/>
    <col min="10504" max="10504" width="7.28515625" customWidth="1"/>
    <col min="10505" max="10505" width="7.42578125" customWidth="1"/>
    <col min="10506" max="10506" width="11.140625" customWidth="1"/>
    <col min="10507" max="10507" width="10.42578125" customWidth="1"/>
    <col min="10508" max="10508" width="8.7109375" customWidth="1"/>
    <col min="10509" max="10509" width="1.7109375" customWidth="1"/>
    <col min="10510" max="10510" width="8.85546875" customWidth="1"/>
    <col min="10511" max="10511" width="10.140625" customWidth="1"/>
    <col min="10513" max="10513" width="12.28515625" bestFit="1" customWidth="1"/>
    <col min="10515" max="10516" width="11.42578125" customWidth="1"/>
    <col min="10753" max="10753" width="19.85546875" customWidth="1"/>
    <col min="10754" max="10754" width="12" customWidth="1"/>
    <col min="10755" max="10755" width="9.140625" customWidth="1"/>
    <col min="10756" max="10756" width="7.7109375" customWidth="1"/>
    <col min="10757" max="10757" width="6.28515625" customWidth="1"/>
    <col min="10758" max="10758" width="9.28515625" customWidth="1"/>
    <col min="10759" max="10759" width="8.85546875" customWidth="1"/>
    <col min="10760" max="10760" width="7.28515625" customWidth="1"/>
    <col min="10761" max="10761" width="7.42578125" customWidth="1"/>
    <col min="10762" max="10762" width="11.140625" customWidth="1"/>
    <col min="10763" max="10763" width="10.42578125" customWidth="1"/>
    <col min="10764" max="10764" width="8.7109375" customWidth="1"/>
    <col min="10765" max="10765" width="1.7109375" customWidth="1"/>
    <col min="10766" max="10766" width="8.85546875" customWidth="1"/>
    <col min="10767" max="10767" width="10.140625" customWidth="1"/>
    <col min="10769" max="10769" width="12.28515625" bestFit="1" customWidth="1"/>
    <col min="10771" max="10772" width="11.42578125" customWidth="1"/>
    <col min="11009" max="11009" width="19.85546875" customWidth="1"/>
    <col min="11010" max="11010" width="12" customWidth="1"/>
    <col min="11011" max="11011" width="9.140625" customWidth="1"/>
    <col min="11012" max="11012" width="7.7109375" customWidth="1"/>
    <col min="11013" max="11013" width="6.28515625" customWidth="1"/>
    <col min="11014" max="11014" width="9.28515625" customWidth="1"/>
    <col min="11015" max="11015" width="8.85546875" customWidth="1"/>
    <col min="11016" max="11016" width="7.28515625" customWidth="1"/>
    <col min="11017" max="11017" width="7.42578125" customWidth="1"/>
    <col min="11018" max="11018" width="11.140625" customWidth="1"/>
    <col min="11019" max="11019" width="10.42578125" customWidth="1"/>
    <col min="11020" max="11020" width="8.7109375" customWidth="1"/>
    <col min="11021" max="11021" width="1.7109375" customWidth="1"/>
    <col min="11022" max="11022" width="8.85546875" customWidth="1"/>
    <col min="11023" max="11023" width="10.140625" customWidth="1"/>
    <col min="11025" max="11025" width="12.28515625" bestFit="1" customWidth="1"/>
    <col min="11027" max="11028" width="11.42578125" customWidth="1"/>
    <col min="11265" max="11265" width="19.85546875" customWidth="1"/>
    <col min="11266" max="11266" width="12" customWidth="1"/>
    <col min="11267" max="11267" width="9.140625" customWidth="1"/>
    <col min="11268" max="11268" width="7.7109375" customWidth="1"/>
    <col min="11269" max="11269" width="6.28515625" customWidth="1"/>
    <col min="11270" max="11270" width="9.28515625" customWidth="1"/>
    <col min="11271" max="11271" width="8.85546875" customWidth="1"/>
    <col min="11272" max="11272" width="7.28515625" customWidth="1"/>
    <col min="11273" max="11273" width="7.42578125" customWidth="1"/>
    <col min="11274" max="11274" width="11.140625" customWidth="1"/>
    <col min="11275" max="11275" width="10.42578125" customWidth="1"/>
    <col min="11276" max="11276" width="8.7109375" customWidth="1"/>
    <col min="11277" max="11277" width="1.7109375" customWidth="1"/>
    <col min="11278" max="11278" width="8.85546875" customWidth="1"/>
    <col min="11279" max="11279" width="10.140625" customWidth="1"/>
    <col min="11281" max="11281" width="12.28515625" bestFit="1" customWidth="1"/>
    <col min="11283" max="11284" width="11.42578125" customWidth="1"/>
    <col min="11521" max="11521" width="19.85546875" customWidth="1"/>
    <col min="11522" max="11522" width="12" customWidth="1"/>
    <col min="11523" max="11523" width="9.140625" customWidth="1"/>
    <col min="11524" max="11524" width="7.7109375" customWidth="1"/>
    <col min="11525" max="11525" width="6.28515625" customWidth="1"/>
    <col min="11526" max="11526" width="9.28515625" customWidth="1"/>
    <col min="11527" max="11527" width="8.85546875" customWidth="1"/>
    <col min="11528" max="11528" width="7.28515625" customWidth="1"/>
    <col min="11529" max="11529" width="7.42578125" customWidth="1"/>
    <col min="11530" max="11530" width="11.140625" customWidth="1"/>
    <col min="11531" max="11531" width="10.42578125" customWidth="1"/>
    <col min="11532" max="11532" width="8.7109375" customWidth="1"/>
    <col min="11533" max="11533" width="1.7109375" customWidth="1"/>
    <col min="11534" max="11534" width="8.85546875" customWidth="1"/>
    <col min="11535" max="11535" width="10.140625" customWidth="1"/>
    <col min="11537" max="11537" width="12.28515625" bestFit="1" customWidth="1"/>
    <col min="11539" max="11540" width="11.42578125" customWidth="1"/>
    <col min="11777" max="11777" width="19.85546875" customWidth="1"/>
    <col min="11778" max="11778" width="12" customWidth="1"/>
    <col min="11779" max="11779" width="9.140625" customWidth="1"/>
    <col min="11780" max="11780" width="7.7109375" customWidth="1"/>
    <col min="11781" max="11781" width="6.28515625" customWidth="1"/>
    <col min="11782" max="11782" width="9.28515625" customWidth="1"/>
    <col min="11783" max="11783" width="8.85546875" customWidth="1"/>
    <col min="11784" max="11784" width="7.28515625" customWidth="1"/>
    <col min="11785" max="11785" width="7.42578125" customWidth="1"/>
    <col min="11786" max="11786" width="11.140625" customWidth="1"/>
    <col min="11787" max="11787" width="10.42578125" customWidth="1"/>
    <col min="11788" max="11788" width="8.7109375" customWidth="1"/>
    <col min="11789" max="11789" width="1.7109375" customWidth="1"/>
    <col min="11790" max="11790" width="8.85546875" customWidth="1"/>
    <col min="11791" max="11791" width="10.140625" customWidth="1"/>
    <col min="11793" max="11793" width="12.28515625" bestFit="1" customWidth="1"/>
    <col min="11795" max="11796" width="11.42578125" customWidth="1"/>
    <col min="12033" max="12033" width="19.85546875" customWidth="1"/>
    <col min="12034" max="12034" width="12" customWidth="1"/>
    <col min="12035" max="12035" width="9.140625" customWidth="1"/>
    <col min="12036" max="12036" width="7.7109375" customWidth="1"/>
    <col min="12037" max="12037" width="6.28515625" customWidth="1"/>
    <col min="12038" max="12038" width="9.28515625" customWidth="1"/>
    <col min="12039" max="12039" width="8.85546875" customWidth="1"/>
    <col min="12040" max="12040" width="7.28515625" customWidth="1"/>
    <col min="12041" max="12041" width="7.42578125" customWidth="1"/>
    <col min="12042" max="12042" width="11.140625" customWidth="1"/>
    <col min="12043" max="12043" width="10.42578125" customWidth="1"/>
    <col min="12044" max="12044" width="8.7109375" customWidth="1"/>
    <col min="12045" max="12045" width="1.7109375" customWidth="1"/>
    <col min="12046" max="12046" width="8.85546875" customWidth="1"/>
    <col min="12047" max="12047" width="10.140625" customWidth="1"/>
    <col min="12049" max="12049" width="12.28515625" bestFit="1" customWidth="1"/>
    <col min="12051" max="12052" width="11.42578125" customWidth="1"/>
    <col min="12289" max="12289" width="19.85546875" customWidth="1"/>
    <col min="12290" max="12290" width="12" customWidth="1"/>
    <col min="12291" max="12291" width="9.140625" customWidth="1"/>
    <col min="12292" max="12292" width="7.7109375" customWidth="1"/>
    <col min="12293" max="12293" width="6.28515625" customWidth="1"/>
    <col min="12294" max="12294" width="9.28515625" customWidth="1"/>
    <col min="12295" max="12295" width="8.85546875" customWidth="1"/>
    <col min="12296" max="12296" width="7.28515625" customWidth="1"/>
    <col min="12297" max="12297" width="7.42578125" customWidth="1"/>
    <col min="12298" max="12298" width="11.140625" customWidth="1"/>
    <col min="12299" max="12299" width="10.42578125" customWidth="1"/>
    <col min="12300" max="12300" width="8.7109375" customWidth="1"/>
    <col min="12301" max="12301" width="1.7109375" customWidth="1"/>
    <col min="12302" max="12302" width="8.85546875" customWidth="1"/>
    <col min="12303" max="12303" width="10.140625" customWidth="1"/>
    <col min="12305" max="12305" width="12.28515625" bestFit="1" customWidth="1"/>
    <col min="12307" max="12308" width="11.42578125" customWidth="1"/>
    <col min="12545" max="12545" width="19.85546875" customWidth="1"/>
    <col min="12546" max="12546" width="12" customWidth="1"/>
    <col min="12547" max="12547" width="9.140625" customWidth="1"/>
    <col min="12548" max="12548" width="7.7109375" customWidth="1"/>
    <col min="12549" max="12549" width="6.28515625" customWidth="1"/>
    <col min="12550" max="12550" width="9.28515625" customWidth="1"/>
    <col min="12551" max="12551" width="8.85546875" customWidth="1"/>
    <col min="12552" max="12552" width="7.28515625" customWidth="1"/>
    <col min="12553" max="12553" width="7.42578125" customWidth="1"/>
    <col min="12554" max="12554" width="11.140625" customWidth="1"/>
    <col min="12555" max="12555" width="10.42578125" customWidth="1"/>
    <col min="12556" max="12556" width="8.7109375" customWidth="1"/>
    <col min="12557" max="12557" width="1.7109375" customWidth="1"/>
    <col min="12558" max="12558" width="8.85546875" customWidth="1"/>
    <col min="12559" max="12559" width="10.140625" customWidth="1"/>
    <col min="12561" max="12561" width="12.28515625" bestFit="1" customWidth="1"/>
    <col min="12563" max="12564" width="11.42578125" customWidth="1"/>
    <col min="12801" max="12801" width="19.85546875" customWidth="1"/>
    <col min="12802" max="12802" width="12" customWidth="1"/>
    <col min="12803" max="12803" width="9.140625" customWidth="1"/>
    <col min="12804" max="12804" width="7.7109375" customWidth="1"/>
    <col min="12805" max="12805" width="6.28515625" customWidth="1"/>
    <col min="12806" max="12806" width="9.28515625" customWidth="1"/>
    <col min="12807" max="12807" width="8.85546875" customWidth="1"/>
    <col min="12808" max="12808" width="7.28515625" customWidth="1"/>
    <col min="12809" max="12809" width="7.42578125" customWidth="1"/>
    <col min="12810" max="12810" width="11.140625" customWidth="1"/>
    <col min="12811" max="12811" width="10.42578125" customWidth="1"/>
    <col min="12812" max="12812" width="8.7109375" customWidth="1"/>
    <col min="12813" max="12813" width="1.7109375" customWidth="1"/>
    <col min="12814" max="12814" width="8.85546875" customWidth="1"/>
    <col min="12815" max="12815" width="10.140625" customWidth="1"/>
    <col min="12817" max="12817" width="12.28515625" bestFit="1" customWidth="1"/>
    <col min="12819" max="12820" width="11.42578125" customWidth="1"/>
    <col min="13057" max="13057" width="19.85546875" customWidth="1"/>
    <col min="13058" max="13058" width="12" customWidth="1"/>
    <col min="13059" max="13059" width="9.140625" customWidth="1"/>
    <col min="13060" max="13060" width="7.7109375" customWidth="1"/>
    <col min="13061" max="13061" width="6.28515625" customWidth="1"/>
    <col min="13062" max="13062" width="9.28515625" customWidth="1"/>
    <col min="13063" max="13063" width="8.85546875" customWidth="1"/>
    <col min="13064" max="13064" width="7.28515625" customWidth="1"/>
    <col min="13065" max="13065" width="7.42578125" customWidth="1"/>
    <col min="13066" max="13066" width="11.140625" customWidth="1"/>
    <col min="13067" max="13067" width="10.42578125" customWidth="1"/>
    <col min="13068" max="13068" width="8.7109375" customWidth="1"/>
    <col min="13069" max="13069" width="1.7109375" customWidth="1"/>
    <col min="13070" max="13070" width="8.85546875" customWidth="1"/>
    <col min="13071" max="13071" width="10.140625" customWidth="1"/>
    <col min="13073" max="13073" width="12.28515625" bestFit="1" customWidth="1"/>
    <col min="13075" max="13076" width="11.42578125" customWidth="1"/>
    <col min="13313" max="13313" width="19.85546875" customWidth="1"/>
    <col min="13314" max="13314" width="12" customWidth="1"/>
    <col min="13315" max="13315" width="9.140625" customWidth="1"/>
    <col min="13316" max="13316" width="7.7109375" customWidth="1"/>
    <col min="13317" max="13317" width="6.28515625" customWidth="1"/>
    <col min="13318" max="13318" width="9.28515625" customWidth="1"/>
    <col min="13319" max="13319" width="8.85546875" customWidth="1"/>
    <col min="13320" max="13320" width="7.28515625" customWidth="1"/>
    <col min="13321" max="13321" width="7.42578125" customWidth="1"/>
    <col min="13322" max="13322" width="11.140625" customWidth="1"/>
    <col min="13323" max="13323" width="10.42578125" customWidth="1"/>
    <col min="13324" max="13324" width="8.7109375" customWidth="1"/>
    <col min="13325" max="13325" width="1.7109375" customWidth="1"/>
    <col min="13326" max="13326" width="8.85546875" customWidth="1"/>
    <col min="13327" max="13327" width="10.140625" customWidth="1"/>
    <col min="13329" max="13329" width="12.28515625" bestFit="1" customWidth="1"/>
    <col min="13331" max="13332" width="11.42578125" customWidth="1"/>
    <col min="13569" max="13569" width="19.85546875" customWidth="1"/>
    <col min="13570" max="13570" width="12" customWidth="1"/>
    <col min="13571" max="13571" width="9.140625" customWidth="1"/>
    <col min="13572" max="13572" width="7.7109375" customWidth="1"/>
    <col min="13573" max="13573" width="6.28515625" customWidth="1"/>
    <col min="13574" max="13574" width="9.28515625" customWidth="1"/>
    <col min="13575" max="13575" width="8.85546875" customWidth="1"/>
    <col min="13576" max="13576" width="7.28515625" customWidth="1"/>
    <col min="13577" max="13577" width="7.42578125" customWidth="1"/>
    <col min="13578" max="13578" width="11.140625" customWidth="1"/>
    <col min="13579" max="13579" width="10.42578125" customWidth="1"/>
    <col min="13580" max="13580" width="8.7109375" customWidth="1"/>
    <col min="13581" max="13581" width="1.7109375" customWidth="1"/>
    <col min="13582" max="13582" width="8.85546875" customWidth="1"/>
    <col min="13583" max="13583" width="10.140625" customWidth="1"/>
    <col min="13585" max="13585" width="12.28515625" bestFit="1" customWidth="1"/>
    <col min="13587" max="13588" width="11.42578125" customWidth="1"/>
    <col min="13825" max="13825" width="19.85546875" customWidth="1"/>
    <col min="13826" max="13826" width="12" customWidth="1"/>
    <col min="13827" max="13827" width="9.140625" customWidth="1"/>
    <col min="13828" max="13828" width="7.7109375" customWidth="1"/>
    <col min="13829" max="13829" width="6.28515625" customWidth="1"/>
    <col min="13830" max="13830" width="9.28515625" customWidth="1"/>
    <col min="13831" max="13831" width="8.85546875" customWidth="1"/>
    <col min="13832" max="13832" width="7.28515625" customWidth="1"/>
    <col min="13833" max="13833" width="7.42578125" customWidth="1"/>
    <col min="13834" max="13834" width="11.140625" customWidth="1"/>
    <col min="13835" max="13835" width="10.42578125" customWidth="1"/>
    <col min="13836" max="13836" width="8.7109375" customWidth="1"/>
    <col min="13837" max="13837" width="1.7109375" customWidth="1"/>
    <col min="13838" max="13838" width="8.85546875" customWidth="1"/>
    <col min="13839" max="13839" width="10.140625" customWidth="1"/>
    <col min="13841" max="13841" width="12.28515625" bestFit="1" customWidth="1"/>
    <col min="13843" max="13844" width="11.42578125" customWidth="1"/>
    <col min="14081" max="14081" width="19.85546875" customWidth="1"/>
    <col min="14082" max="14082" width="12" customWidth="1"/>
    <col min="14083" max="14083" width="9.140625" customWidth="1"/>
    <col min="14084" max="14084" width="7.7109375" customWidth="1"/>
    <col min="14085" max="14085" width="6.28515625" customWidth="1"/>
    <col min="14086" max="14086" width="9.28515625" customWidth="1"/>
    <col min="14087" max="14087" width="8.85546875" customWidth="1"/>
    <col min="14088" max="14088" width="7.28515625" customWidth="1"/>
    <col min="14089" max="14089" width="7.42578125" customWidth="1"/>
    <col min="14090" max="14090" width="11.140625" customWidth="1"/>
    <col min="14091" max="14091" width="10.42578125" customWidth="1"/>
    <col min="14092" max="14092" width="8.7109375" customWidth="1"/>
    <col min="14093" max="14093" width="1.7109375" customWidth="1"/>
    <col min="14094" max="14094" width="8.85546875" customWidth="1"/>
    <col min="14095" max="14095" width="10.140625" customWidth="1"/>
    <col min="14097" max="14097" width="12.28515625" bestFit="1" customWidth="1"/>
    <col min="14099" max="14100" width="11.42578125" customWidth="1"/>
    <col min="14337" max="14337" width="19.85546875" customWidth="1"/>
    <col min="14338" max="14338" width="12" customWidth="1"/>
    <col min="14339" max="14339" width="9.140625" customWidth="1"/>
    <col min="14340" max="14340" width="7.7109375" customWidth="1"/>
    <col min="14341" max="14341" width="6.28515625" customWidth="1"/>
    <col min="14342" max="14342" width="9.28515625" customWidth="1"/>
    <col min="14343" max="14343" width="8.85546875" customWidth="1"/>
    <col min="14344" max="14344" width="7.28515625" customWidth="1"/>
    <col min="14345" max="14345" width="7.42578125" customWidth="1"/>
    <col min="14346" max="14346" width="11.140625" customWidth="1"/>
    <col min="14347" max="14347" width="10.42578125" customWidth="1"/>
    <col min="14348" max="14348" width="8.7109375" customWidth="1"/>
    <col min="14349" max="14349" width="1.7109375" customWidth="1"/>
    <col min="14350" max="14350" width="8.85546875" customWidth="1"/>
    <col min="14351" max="14351" width="10.140625" customWidth="1"/>
    <col min="14353" max="14353" width="12.28515625" bestFit="1" customWidth="1"/>
    <col min="14355" max="14356" width="11.42578125" customWidth="1"/>
    <col min="14593" max="14593" width="19.85546875" customWidth="1"/>
    <col min="14594" max="14594" width="12" customWidth="1"/>
    <col min="14595" max="14595" width="9.140625" customWidth="1"/>
    <col min="14596" max="14596" width="7.7109375" customWidth="1"/>
    <col min="14597" max="14597" width="6.28515625" customWidth="1"/>
    <col min="14598" max="14598" width="9.28515625" customWidth="1"/>
    <col min="14599" max="14599" width="8.85546875" customWidth="1"/>
    <col min="14600" max="14600" width="7.28515625" customWidth="1"/>
    <col min="14601" max="14601" width="7.42578125" customWidth="1"/>
    <col min="14602" max="14602" width="11.140625" customWidth="1"/>
    <col min="14603" max="14603" width="10.42578125" customWidth="1"/>
    <col min="14604" max="14604" width="8.7109375" customWidth="1"/>
    <col min="14605" max="14605" width="1.7109375" customWidth="1"/>
    <col min="14606" max="14606" width="8.85546875" customWidth="1"/>
    <col min="14607" max="14607" width="10.140625" customWidth="1"/>
    <col min="14609" max="14609" width="12.28515625" bestFit="1" customWidth="1"/>
    <col min="14611" max="14612" width="11.42578125" customWidth="1"/>
    <col min="14849" max="14849" width="19.85546875" customWidth="1"/>
    <col min="14850" max="14850" width="12" customWidth="1"/>
    <col min="14851" max="14851" width="9.140625" customWidth="1"/>
    <col min="14852" max="14852" width="7.7109375" customWidth="1"/>
    <col min="14853" max="14853" width="6.28515625" customWidth="1"/>
    <col min="14854" max="14854" width="9.28515625" customWidth="1"/>
    <col min="14855" max="14855" width="8.85546875" customWidth="1"/>
    <col min="14856" max="14856" width="7.28515625" customWidth="1"/>
    <col min="14857" max="14857" width="7.42578125" customWidth="1"/>
    <col min="14858" max="14858" width="11.140625" customWidth="1"/>
    <col min="14859" max="14859" width="10.42578125" customWidth="1"/>
    <col min="14860" max="14860" width="8.7109375" customWidth="1"/>
    <col min="14861" max="14861" width="1.7109375" customWidth="1"/>
    <col min="14862" max="14862" width="8.85546875" customWidth="1"/>
    <col min="14863" max="14863" width="10.140625" customWidth="1"/>
    <col min="14865" max="14865" width="12.28515625" bestFit="1" customWidth="1"/>
    <col min="14867" max="14868" width="11.42578125" customWidth="1"/>
    <col min="15105" max="15105" width="19.85546875" customWidth="1"/>
    <col min="15106" max="15106" width="12" customWidth="1"/>
    <col min="15107" max="15107" width="9.140625" customWidth="1"/>
    <col min="15108" max="15108" width="7.7109375" customWidth="1"/>
    <col min="15109" max="15109" width="6.28515625" customWidth="1"/>
    <col min="15110" max="15110" width="9.28515625" customWidth="1"/>
    <col min="15111" max="15111" width="8.85546875" customWidth="1"/>
    <col min="15112" max="15112" width="7.28515625" customWidth="1"/>
    <col min="15113" max="15113" width="7.42578125" customWidth="1"/>
    <col min="15114" max="15114" width="11.140625" customWidth="1"/>
    <col min="15115" max="15115" width="10.42578125" customWidth="1"/>
    <col min="15116" max="15116" width="8.7109375" customWidth="1"/>
    <col min="15117" max="15117" width="1.7109375" customWidth="1"/>
    <col min="15118" max="15118" width="8.85546875" customWidth="1"/>
    <col min="15119" max="15119" width="10.140625" customWidth="1"/>
    <col min="15121" max="15121" width="12.28515625" bestFit="1" customWidth="1"/>
    <col min="15123" max="15124" width="11.42578125" customWidth="1"/>
    <col min="15361" max="15361" width="19.85546875" customWidth="1"/>
    <col min="15362" max="15362" width="12" customWidth="1"/>
    <col min="15363" max="15363" width="9.140625" customWidth="1"/>
    <col min="15364" max="15364" width="7.7109375" customWidth="1"/>
    <col min="15365" max="15365" width="6.28515625" customWidth="1"/>
    <col min="15366" max="15366" width="9.28515625" customWidth="1"/>
    <col min="15367" max="15367" width="8.85546875" customWidth="1"/>
    <col min="15368" max="15368" width="7.28515625" customWidth="1"/>
    <col min="15369" max="15369" width="7.42578125" customWidth="1"/>
    <col min="15370" max="15370" width="11.140625" customWidth="1"/>
    <col min="15371" max="15371" width="10.42578125" customWidth="1"/>
    <col min="15372" max="15372" width="8.7109375" customWidth="1"/>
    <col min="15373" max="15373" width="1.7109375" customWidth="1"/>
    <col min="15374" max="15374" width="8.85546875" customWidth="1"/>
    <col min="15375" max="15375" width="10.140625" customWidth="1"/>
    <col min="15377" max="15377" width="12.28515625" bestFit="1" customWidth="1"/>
    <col min="15379" max="15380" width="11.42578125" customWidth="1"/>
    <col min="15617" max="15617" width="19.85546875" customWidth="1"/>
    <col min="15618" max="15618" width="12" customWidth="1"/>
    <col min="15619" max="15619" width="9.140625" customWidth="1"/>
    <col min="15620" max="15620" width="7.7109375" customWidth="1"/>
    <col min="15621" max="15621" width="6.28515625" customWidth="1"/>
    <col min="15622" max="15622" width="9.28515625" customWidth="1"/>
    <col min="15623" max="15623" width="8.85546875" customWidth="1"/>
    <col min="15624" max="15624" width="7.28515625" customWidth="1"/>
    <col min="15625" max="15625" width="7.42578125" customWidth="1"/>
    <col min="15626" max="15626" width="11.140625" customWidth="1"/>
    <col min="15627" max="15627" width="10.42578125" customWidth="1"/>
    <col min="15628" max="15628" width="8.7109375" customWidth="1"/>
    <col min="15629" max="15629" width="1.7109375" customWidth="1"/>
    <col min="15630" max="15630" width="8.85546875" customWidth="1"/>
    <col min="15631" max="15631" width="10.140625" customWidth="1"/>
    <col min="15633" max="15633" width="12.28515625" bestFit="1" customWidth="1"/>
    <col min="15635" max="15636" width="11.42578125" customWidth="1"/>
    <col min="15873" max="15873" width="19.85546875" customWidth="1"/>
    <col min="15874" max="15874" width="12" customWidth="1"/>
    <col min="15875" max="15875" width="9.140625" customWidth="1"/>
    <col min="15876" max="15876" width="7.7109375" customWidth="1"/>
    <col min="15877" max="15877" width="6.28515625" customWidth="1"/>
    <col min="15878" max="15878" width="9.28515625" customWidth="1"/>
    <col min="15879" max="15879" width="8.85546875" customWidth="1"/>
    <col min="15880" max="15880" width="7.28515625" customWidth="1"/>
    <col min="15881" max="15881" width="7.42578125" customWidth="1"/>
    <col min="15882" max="15882" width="11.140625" customWidth="1"/>
    <col min="15883" max="15883" width="10.42578125" customWidth="1"/>
    <col min="15884" max="15884" width="8.7109375" customWidth="1"/>
    <col min="15885" max="15885" width="1.7109375" customWidth="1"/>
    <col min="15886" max="15886" width="8.85546875" customWidth="1"/>
    <col min="15887" max="15887" width="10.140625" customWidth="1"/>
    <col min="15889" max="15889" width="12.28515625" bestFit="1" customWidth="1"/>
    <col min="15891" max="15892" width="11.42578125" customWidth="1"/>
    <col min="16129" max="16129" width="19.85546875" customWidth="1"/>
    <col min="16130" max="16130" width="12" customWidth="1"/>
    <col min="16131" max="16131" width="9.140625" customWidth="1"/>
    <col min="16132" max="16132" width="7.7109375" customWidth="1"/>
    <col min="16133" max="16133" width="6.28515625" customWidth="1"/>
    <col min="16134" max="16134" width="9.28515625" customWidth="1"/>
    <col min="16135" max="16135" width="8.85546875" customWidth="1"/>
    <col min="16136" max="16136" width="7.28515625" customWidth="1"/>
    <col min="16137" max="16137" width="7.42578125" customWidth="1"/>
    <col min="16138" max="16138" width="11.140625" customWidth="1"/>
    <col min="16139" max="16139" width="10.42578125" customWidth="1"/>
    <col min="16140" max="16140" width="8.7109375" customWidth="1"/>
    <col min="16141" max="16141" width="1.7109375" customWidth="1"/>
    <col min="16142" max="16142" width="8.85546875" customWidth="1"/>
    <col min="16143" max="16143" width="10.140625" customWidth="1"/>
    <col min="16145" max="16145" width="12.28515625" bestFit="1" customWidth="1"/>
    <col min="16147" max="16148" width="11.42578125" customWidth="1"/>
  </cols>
  <sheetData>
    <row r="1" spans="1:17" ht="19.5">
      <c r="A1" s="1" t="s">
        <v>0</v>
      </c>
      <c r="D1" s="293"/>
      <c r="E1" s="293"/>
      <c r="F1" s="293"/>
      <c r="G1" s="293"/>
      <c r="L1" s="2" t="s">
        <v>1</v>
      </c>
    </row>
    <row r="2" spans="1:17">
      <c r="A2" t="s">
        <v>2</v>
      </c>
      <c r="D2" s="293"/>
      <c r="E2" s="293"/>
      <c r="F2" s="293"/>
      <c r="G2" s="293"/>
    </row>
    <row r="3" spans="1:17">
      <c r="A3" s="3" t="s">
        <v>3</v>
      </c>
      <c r="D3" s="293"/>
      <c r="E3" s="293"/>
      <c r="F3" s="293"/>
      <c r="G3" s="293"/>
    </row>
    <row r="4" spans="1:17" ht="15" customHeight="1">
      <c r="D4" s="293"/>
      <c r="E4" s="293"/>
      <c r="F4" s="293"/>
      <c r="G4" s="293"/>
      <c r="N4" s="294"/>
      <c r="O4" s="294"/>
      <c r="P4" s="294"/>
      <c r="Q4" s="294"/>
    </row>
    <row r="5" spans="1:17" ht="18" customHeight="1">
      <c r="A5" s="295" t="s">
        <v>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N5" s="294"/>
      <c r="O5" s="294"/>
      <c r="P5" s="294"/>
      <c r="Q5" s="294"/>
    </row>
    <row r="6" spans="1:17" ht="18.75" customHeight="1">
      <c r="A6" s="296" t="s">
        <v>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N6" s="257" t="s">
        <v>6</v>
      </c>
      <c r="O6" s="257"/>
      <c r="P6" s="257"/>
      <c r="Q6" s="257"/>
    </row>
    <row r="7" spans="1:17" ht="15.75" customHeight="1">
      <c r="A7" s="4" t="s">
        <v>7</v>
      </c>
      <c r="B7" s="5" t="str">
        <f>'[1]67-A'!B14</f>
        <v>O</v>
      </c>
      <c r="C7" s="297" t="s">
        <v>8</v>
      </c>
      <c r="D7" s="297"/>
      <c r="E7" s="298" t="str">
        <f>'[1]67-A'!E14:G14</f>
        <v>SANTO_DOMINGO</v>
      </c>
      <c r="F7" s="298"/>
      <c r="G7" s="298"/>
      <c r="H7" s="299" t="s">
        <v>9</v>
      </c>
      <c r="I7" s="299"/>
      <c r="J7" s="300" t="str">
        <f>'[1]67-A'!J14:K14</f>
        <v>VIII</v>
      </c>
      <c r="K7" s="300"/>
      <c r="L7" s="6"/>
      <c r="M7" s="7"/>
      <c r="N7" s="257"/>
      <c r="O7" s="257"/>
      <c r="P7" s="257"/>
      <c r="Q7" s="257"/>
    </row>
    <row r="8" spans="1:17" ht="15.75" customHeight="1">
      <c r="A8" s="4" t="s">
        <v>10</v>
      </c>
      <c r="B8" s="281" t="str">
        <f>'[1]67-A'!B15:D15</f>
        <v>HOSPITAL GENERAL DR. VINICIO CALVENTI</v>
      </c>
      <c r="C8" s="281"/>
      <c r="D8" s="281"/>
      <c r="E8" s="281"/>
      <c r="F8" s="4" t="s">
        <v>11</v>
      </c>
      <c r="G8" s="8">
        <f>'[1]67-A'!G15:I15</f>
        <v>6867307</v>
      </c>
      <c r="H8" s="9"/>
      <c r="I8" s="9"/>
      <c r="J8" s="10"/>
      <c r="K8" s="9"/>
      <c r="L8" s="6"/>
    </row>
    <row r="9" spans="1:17" ht="13.5" customHeight="1">
      <c r="A9" s="4"/>
      <c r="B9" s="11"/>
      <c r="C9" s="12"/>
      <c r="E9" s="4" t="s">
        <v>12</v>
      </c>
      <c r="F9" s="13">
        <f>'[1]67-A'!B16</f>
        <v>2020</v>
      </c>
      <c r="H9" s="14"/>
      <c r="I9" s="14"/>
      <c r="J9" s="10"/>
      <c r="K9" s="9"/>
      <c r="L9" s="6"/>
      <c r="N9" s="257" t="s">
        <v>13</v>
      </c>
      <c r="O9" s="257"/>
      <c r="P9" s="257"/>
      <c r="Q9" s="257"/>
    </row>
    <row r="10" spans="1:17" ht="15" customHeight="1" thickBot="1">
      <c r="A10" s="282" t="s">
        <v>14</v>
      </c>
      <c r="B10" s="282"/>
      <c r="C10" s="282"/>
      <c r="D10" s="282"/>
      <c r="E10" s="15"/>
      <c r="F10" s="15" t="s">
        <v>15</v>
      </c>
      <c r="G10" s="15"/>
      <c r="H10" s="15"/>
      <c r="I10" s="15"/>
      <c r="J10" s="15"/>
      <c r="K10" s="16"/>
      <c r="L10" s="17"/>
      <c r="N10" s="257"/>
      <c r="O10" s="257"/>
      <c r="P10" s="257"/>
      <c r="Q10" s="257"/>
    </row>
    <row r="11" spans="1:17" ht="15.75" customHeight="1">
      <c r="A11" s="283" t="s">
        <v>16</v>
      </c>
      <c r="B11" s="18" t="s">
        <v>17</v>
      </c>
      <c r="C11" s="19" t="s">
        <v>18</v>
      </c>
      <c r="D11" s="285" t="s">
        <v>19</v>
      </c>
      <c r="E11" s="20"/>
      <c r="F11" s="287" t="s">
        <v>20</v>
      </c>
      <c r="G11" s="288"/>
      <c r="H11" s="288"/>
      <c r="I11" s="289"/>
      <c r="J11" s="21" t="s">
        <v>21</v>
      </c>
      <c r="K11" s="22" t="s">
        <v>22</v>
      </c>
      <c r="L11" s="291" t="s">
        <v>23</v>
      </c>
      <c r="N11" s="257"/>
      <c r="O11" s="257"/>
      <c r="P11" s="257"/>
      <c r="Q11" s="257"/>
    </row>
    <row r="12" spans="1:17" ht="15.75" customHeight="1" thickBot="1">
      <c r="A12" s="284"/>
      <c r="B12" s="23" t="s">
        <v>24</v>
      </c>
      <c r="C12" s="24" t="s">
        <v>25</v>
      </c>
      <c r="D12" s="286"/>
      <c r="E12" s="20"/>
      <c r="F12" s="290"/>
      <c r="G12" s="250"/>
      <c r="H12" s="250"/>
      <c r="I12" s="251"/>
      <c r="J12" s="25" t="s">
        <v>26</v>
      </c>
      <c r="K12" s="26" t="s">
        <v>27</v>
      </c>
      <c r="L12" s="292"/>
    </row>
    <row r="13" spans="1:17" s="33" customFormat="1">
      <c r="A13" s="27" t="s">
        <v>28</v>
      </c>
      <c r="B13" s="28">
        <f>[1]Julio!B13+[1]Agosto!B13+[1]Septiembre!B13</f>
        <v>0</v>
      </c>
      <c r="C13" s="28">
        <f>[1]Julio!C13+[1]Agosto!C13+[1]Septiembre!C13</f>
        <v>0</v>
      </c>
      <c r="D13" s="29">
        <f>SUM(C13+B13)</f>
        <v>0</v>
      </c>
      <c r="E13" s="30"/>
      <c r="F13" s="197" t="s">
        <v>29</v>
      </c>
      <c r="G13" s="198"/>
      <c r="H13" s="198"/>
      <c r="I13" s="198"/>
      <c r="J13" s="28">
        <f>[1]Julio!J13+[1]Agosto!J13+[1]Septiembre!J13</f>
        <v>115</v>
      </c>
      <c r="K13" s="31">
        <f>[1]Julio!K13+[1]Agosto!K13+[1]Septiembre!K13</f>
        <v>262</v>
      </c>
      <c r="L13" s="32">
        <f>SUM(K13+J13)</f>
        <v>377</v>
      </c>
    </row>
    <row r="14" spans="1:17">
      <c r="A14" s="34" t="s">
        <v>30</v>
      </c>
      <c r="B14" s="28">
        <f>[1]Julio!B14+[1]Agosto!B14+[1]Septiembre!B14</f>
        <v>0</v>
      </c>
      <c r="C14" s="28">
        <f>[1]Julio!C14+[1]Agosto!C14+[1]Septiembre!C14</f>
        <v>0</v>
      </c>
      <c r="D14" s="35">
        <f t="shared" ref="D14:D51" si="0">SUM(C14+B14)</f>
        <v>0</v>
      </c>
      <c r="E14" s="20"/>
      <c r="F14" s="197" t="s">
        <v>31</v>
      </c>
      <c r="G14" s="198"/>
      <c r="H14" s="198"/>
      <c r="I14" s="198"/>
      <c r="J14" s="28">
        <f>[1]Julio!J14+[1]Agosto!J14+[1]Septiembre!J14</f>
        <v>525</v>
      </c>
      <c r="K14" s="28">
        <f>[1]Julio!K14+[1]Agosto!K14+[1]Septiembre!K14</f>
        <v>640</v>
      </c>
      <c r="L14" s="32">
        <f t="shared" ref="L14:L33" si="1">SUM(K14+J14)</f>
        <v>1165</v>
      </c>
    </row>
    <row r="15" spans="1:17">
      <c r="A15" s="34" t="s">
        <v>32</v>
      </c>
      <c r="B15" s="28">
        <f>[1]Julio!B15+[1]Agosto!B15+[1]Septiembre!B15</f>
        <v>576</v>
      </c>
      <c r="C15" s="28">
        <f>[1]Julio!C15+[1]Agosto!C15+[1]Septiembre!C15</f>
        <v>1969</v>
      </c>
      <c r="D15" s="35">
        <f t="shared" si="0"/>
        <v>2545</v>
      </c>
      <c r="E15" s="20"/>
      <c r="F15" s="197" t="s">
        <v>33</v>
      </c>
      <c r="G15" s="198"/>
      <c r="H15" s="198"/>
      <c r="I15" s="198"/>
      <c r="J15" s="28">
        <f>[1]Julio!J15+[1]Agosto!J15+[1]Septiembre!J15</f>
        <v>1266</v>
      </c>
      <c r="K15" s="28">
        <f>[1]Julio!K15+[1]Agosto!K15+[1]Septiembre!K15</f>
        <v>1675</v>
      </c>
      <c r="L15" s="32">
        <f t="shared" si="1"/>
        <v>2941</v>
      </c>
    </row>
    <row r="16" spans="1:17">
      <c r="A16" s="34" t="s">
        <v>34</v>
      </c>
      <c r="B16" s="28">
        <f>[1]Julio!B16+[1]Agosto!B16+[1]Septiembre!B16</f>
        <v>0</v>
      </c>
      <c r="C16" s="28">
        <f>[1]Julio!C16+[1]Agosto!C16+[1]Septiembre!C16</f>
        <v>0</v>
      </c>
      <c r="D16" s="35">
        <f t="shared" si="0"/>
        <v>0</v>
      </c>
      <c r="E16" s="20"/>
      <c r="F16" s="197" t="s">
        <v>35</v>
      </c>
      <c r="G16" s="198"/>
      <c r="H16" s="198"/>
      <c r="I16" s="198"/>
      <c r="J16" s="28">
        <f>[1]Julio!J16+[1]Agosto!J16+[1]Septiembre!J16</f>
        <v>0</v>
      </c>
      <c r="K16" s="28">
        <f>[1]Julio!K16+[1]Agosto!K16+[1]Septiembre!K16</f>
        <v>0</v>
      </c>
      <c r="L16" s="32">
        <f t="shared" si="1"/>
        <v>0</v>
      </c>
    </row>
    <row r="17" spans="1:12">
      <c r="A17" s="34" t="s">
        <v>36</v>
      </c>
      <c r="B17" s="28">
        <f>[1]Julio!B17+[1]Agosto!B17+[1]Septiembre!B17</f>
        <v>111</v>
      </c>
      <c r="C17" s="28">
        <f>[1]Julio!C17+[1]Agosto!C17+[1]Septiembre!C17</f>
        <v>347</v>
      </c>
      <c r="D17" s="35">
        <f t="shared" si="0"/>
        <v>458</v>
      </c>
      <c r="E17" s="20"/>
      <c r="F17" s="197" t="s">
        <v>37</v>
      </c>
      <c r="G17" s="198"/>
      <c r="H17" s="198"/>
      <c r="I17" s="198"/>
      <c r="J17" s="28">
        <f>[1]Julio!J17+[1]Agosto!J17+[1]Septiembre!J17</f>
        <v>0</v>
      </c>
      <c r="K17" s="28">
        <f>[1]Julio!K17+[1]Agosto!K17+[1]Septiembre!K17</f>
        <v>0</v>
      </c>
      <c r="L17" s="32">
        <f t="shared" si="1"/>
        <v>0</v>
      </c>
    </row>
    <row r="18" spans="1:12">
      <c r="A18" s="34" t="s">
        <v>38</v>
      </c>
      <c r="B18" s="28">
        <f>[1]Julio!B18+[1]Agosto!B18+[1]Septiembre!B18</f>
        <v>242</v>
      </c>
      <c r="C18" s="28">
        <f>[1]Julio!C18+[1]Agosto!C18+[1]Septiembre!C18</f>
        <v>266</v>
      </c>
      <c r="D18" s="35">
        <f t="shared" si="0"/>
        <v>508</v>
      </c>
      <c r="E18" s="20"/>
      <c r="F18" s="276" t="s">
        <v>39</v>
      </c>
      <c r="G18" s="277"/>
      <c r="H18" s="277"/>
      <c r="I18" s="277"/>
      <c r="J18" s="28">
        <f>[1]Julio!J18+[1]Agosto!J18+[1]Septiembre!J18</f>
        <v>112</v>
      </c>
      <c r="K18" s="28">
        <f>[1]Julio!K18+[1]Agosto!K18+[1]Septiembre!K18</f>
        <v>76</v>
      </c>
      <c r="L18" s="32">
        <f t="shared" si="1"/>
        <v>188</v>
      </c>
    </row>
    <row r="19" spans="1:12">
      <c r="A19" s="34" t="s">
        <v>40</v>
      </c>
      <c r="B19" s="28">
        <f>[1]Julio!B19+[1]Agosto!B19+[1]Septiembre!B19</f>
        <v>66</v>
      </c>
      <c r="C19" s="28">
        <f>[1]Julio!C19+[1]Agosto!C19+[1]Septiembre!C19</f>
        <v>119</v>
      </c>
      <c r="D19" s="35">
        <f t="shared" si="0"/>
        <v>185</v>
      </c>
      <c r="E19" s="20"/>
      <c r="F19" s="276" t="s">
        <v>41</v>
      </c>
      <c r="G19" s="277"/>
      <c r="H19" s="277"/>
      <c r="I19" s="278"/>
      <c r="J19" s="28">
        <f>[1]Julio!J19+[1]Agosto!J19+[1]Septiembre!J19</f>
        <v>0</v>
      </c>
      <c r="K19" s="28">
        <f>[1]Julio!K19+[1]Agosto!K19+[1]Septiembre!K19</f>
        <v>0</v>
      </c>
      <c r="L19" s="32">
        <f t="shared" si="1"/>
        <v>0</v>
      </c>
    </row>
    <row r="20" spans="1:12">
      <c r="A20" s="34" t="s">
        <v>42</v>
      </c>
      <c r="B20" s="28">
        <f>[1]Julio!B20+[1]Agosto!B20+[1]Septiembre!B20</f>
        <v>0</v>
      </c>
      <c r="C20" s="28">
        <f>[1]Julio!C20+[1]Agosto!C20+[1]Septiembre!C20</f>
        <v>0</v>
      </c>
      <c r="D20" s="35">
        <f t="shared" si="0"/>
        <v>0</v>
      </c>
      <c r="E20" s="20"/>
      <c r="F20" s="276" t="s">
        <v>43</v>
      </c>
      <c r="G20" s="277"/>
      <c r="H20" s="277"/>
      <c r="I20" s="278"/>
      <c r="J20" s="28">
        <f>[1]Julio!J20+[1]Agosto!J20+[1]Septiembre!J20</f>
        <v>0</v>
      </c>
      <c r="K20" s="28">
        <f>[1]Julio!K20+[1]Agosto!K20+[1]Septiembre!K20</f>
        <v>0</v>
      </c>
      <c r="L20" s="32">
        <f t="shared" si="1"/>
        <v>0</v>
      </c>
    </row>
    <row r="21" spans="1:12">
      <c r="A21" s="34" t="s">
        <v>44</v>
      </c>
      <c r="B21" s="28">
        <f>[1]Julio!B21+[1]Agosto!B21+[1]Septiembre!B21</f>
        <v>187</v>
      </c>
      <c r="C21" s="28">
        <f>[1]Julio!C21+[1]Agosto!C21+[1]Septiembre!C21</f>
        <v>225</v>
      </c>
      <c r="D21" s="35">
        <f t="shared" si="0"/>
        <v>412</v>
      </c>
      <c r="E21" s="20"/>
      <c r="F21" s="276" t="s">
        <v>45</v>
      </c>
      <c r="G21" s="277"/>
      <c r="H21" s="277"/>
      <c r="I21" s="278"/>
      <c r="J21" s="28">
        <f>[1]Julio!J21+[1]Agosto!J21+[1]Septiembre!J21</f>
        <v>0</v>
      </c>
      <c r="K21" s="28">
        <f>[1]Julio!K21+[1]Agosto!K21+[1]Septiembre!K21</f>
        <v>0</v>
      </c>
      <c r="L21" s="32">
        <f t="shared" si="1"/>
        <v>0</v>
      </c>
    </row>
    <row r="22" spans="1:12">
      <c r="A22" s="34" t="s">
        <v>46</v>
      </c>
      <c r="B22" s="28">
        <f>[1]Julio!B22+[1]Agosto!B22+[1]Septiembre!B22</f>
        <v>0</v>
      </c>
      <c r="C22" s="28">
        <f>[1]Julio!C22+[1]Agosto!C22+[1]Septiembre!C22</f>
        <v>0</v>
      </c>
      <c r="D22" s="35">
        <f t="shared" si="0"/>
        <v>0</v>
      </c>
      <c r="E22" s="20"/>
      <c r="F22" s="276" t="s">
        <v>47</v>
      </c>
      <c r="G22" s="277"/>
      <c r="H22" s="277"/>
      <c r="I22" s="278"/>
      <c r="J22" s="28">
        <f>[1]Julio!J22+[1]Agosto!J22+[1]Septiembre!J22</f>
        <v>774</v>
      </c>
      <c r="K22" s="28">
        <f>[1]Julio!K22+[1]Agosto!K22+[1]Septiembre!K22</f>
        <v>1044</v>
      </c>
      <c r="L22" s="32">
        <f t="shared" si="1"/>
        <v>1818</v>
      </c>
    </row>
    <row r="23" spans="1:12">
      <c r="A23" s="34" t="s">
        <v>48</v>
      </c>
      <c r="B23" s="28">
        <f>[1]Julio!B23+[1]Agosto!B23+[1]Septiembre!B23</f>
        <v>29</v>
      </c>
      <c r="C23" s="28">
        <f>[1]Julio!C23+[1]Agosto!C23+[1]Septiembre!C23</f>
        <v>133</v>
      </c>
      <c r="D23" s="35">
        <f t="shared" si="0"/>
        <v>162</v>
      </c>
      <c r="E23" s="20"/>
      <c r="F23" s="276" t="s">
        <v>49</v>
      </c>
      <c r="G23" s="277"/>
      <c r="H23" s="277"/>
      <c r="I23" s="278"/>
      <c r="J23" s="28">
        <f>[1]Julio!J23+[1]Agosto!J23+[1]Septiembre!J23</f>
        <v>0</v>
      </c>
      <c r="K23" s="28">
        <f>[1]Julio!K23+[1]Agosto!K23+[1]Septiembre!K23</f>
        <v>0</v>
      </c>
      <c r="L23" s="32">
        <f t="shared" si="1"/>
        <v>0</v>
      </c>
    </row>
    <row r="24" spans="1:12">
      <c r="A24" s="34" t="s">
        <v>50</v>
      </c>
      <c r="B24" s="28">
        <f>[1]Julio!B24+[1]Agosto!B24+[1]Septiembre!B24</f>
        <v>93</v>
      </c>
      <c r="C24" s="28">
        <f>[1]Julio!C24+[1]Agosto!C24+[1]Septiembre!C24</f>
        <v>194</v>
      </c>
      <c r="D24" s="35">
        <f t="shared" si="0"/>
        <v>287</v>
      </c>
      <c r="E24" s="20"/>
      <c r="F24" s="276" t="s">
        <v>51</v>
      </c>
      <c r="G24" s="277"/>
      <c r="H24" s="277"/>
      <c r="I24" s="278"/>
      <c r="J24" s="28">
        <f>[1]Julio!J24+[1]Agosto!J24+[1]Septiembre!J24</f>
        <v>0</v>
      </c>
      <c r="K24" s="28">
        <f>[1]Julio!K24+[1]Agosto!K24+[1]Septiembre!K24</f>
        <v>0</v>
      </c>
      <c r="L24" s="32">
        <f t="shared" si="1"/>
        <v>0</v>
      </c>
    </row>
    <row r="25" spans="1:12">
      <c r="A25" s="34" t="s">
        <v>52</v>
      </c>
      <c r="B25" s="28">
        <f>[1]Julio!B25+[1]Agosto!B25+[1]Septiembre!B25</f>
        <v>150</v>
      </c>
      <c r="C25" s="28">
        <f>[1]Julio!C25+[1]Agosto!C25+[1]Septiembre!C25</f>
        <v>582</v>
      </c>
      <c r="D25" s="35">
        <f t="shared" si="0"/>
        <v>732</v>
      </c>
      <c r="E25" s="20"/>
      <c r="F25" s="276" t="s">
        <v>53</v>
      </c>
      <c r="G25" s="277"/>
      <c r="H25" s="277"/>
      <c r="I25" s="278"/>
      <c r="J25" s="28">
        <f>[1]Julio!J25+[1]Agosto!J25+[1]Septiembre!J25</f>
        <v>0</v>
      </c>
      <c r="K25" s="28">
        <f>[1]Julio!K25+[1]Agosto!K25+[1]Septiembre!K25</f>
        <v>0</v>
      </c>
      <c r="L25" s="32">
        <f t="shared" si="1"/>
        <v>0</v>
      </c>
    </row>
    <row r="26" spans="1:12">
      <c r="A26" s="34" t="s">
        <v>54</v>
      </c>
      <c r="B26" s="28">
        <f>[1]Julio!B26+[1]Agosto!B26+[1]Septiembre!B26</f>
        <v>36</v>
      </c>
      <c r="C26" s="28">
        <f>[1]Julio!C26+[1]Agosto!C26+[1]Septiembre!C26</f>
        <v>67</v>
      </c>
      <c r="D26" s="35">
        <f t="shared" si="0"/>
        <v>103</v>
      </c>
      <c r="E26" s="20"/>
      <c r="F26" s="276" t="s">
        <v>55</v>
      </c>
      <c r="G26" s="277"/>
      <c r="H26" s="277"/>
      <c r="I26" s="278"/>
      <c r="J26" s="28">
        <f>[1]Julio!J26+[1]Agosto!J26+[1]Septiembre!J26</f>
        <v>0</v>
      </c>
      <c r="K26" s="28">
        <f>[1]Julio!K26+[1]Agosto!K26+[1]Septiembre!K26</f>
        <v>0</v>
      </c>
      <c r="L26" s="32">
        <f t="shared" si="1"/>
        <v>0</v>
      </c>
    </row>
    <row r="27" spans="1:12">
      <c r="A27" s="34" t="s">
        <v>56</v>
      </c>
      <c r="B27" s="28">
        <f>[1]Julio!B27+[1]Agosto!B27+[1]Septiembre!B27</f>
        <v>0</v>
      </c>
      <c r="C27" s="28">
        <f>[1]Julio!C27+[1]Agosto!C27+[1]Septiembre!C27</f>
        <v>0</v>
      </c>
      <c r="D27" s="35">
        <f t="shared" si="0"/>
        <v>0</v>
      </c>
      <c r="E27" s="20"/>
      <c r="F27" s="276" t="s">
        <v>57</v>
      </c>
      <c r="G27" s="277"/>
      <c r="H27" s="277"/>
      <c r="I27" s="278"/>
      <c r="J27" s="28">
        <f>[1]Julio!J27+[1]Agosto!J27+[1]Septiembre!J27</f>
        <v>0</v>
      </c>
      <c r="K27" s="28">
        <f>[1]Julio!K27+[1]Agosto!K27+[1]Septiembre!K27</f>
        <v>0</v>
      </c>
      <c r="L27" s="32">
        <f t="shared" si="1"/>
        <v>0</v>
      </c>
    </row>
    <row r="28" spans="1:12">
      <c r="A28" s="34" t="s">
        <v>58</v>
      </c>
      <c r="B28" s="28">
        <f>[1]Julio!B28+[1]Agosto!B28+[1]Septiembre!B28</f>
        <v>24</v>
      </c>
      <c r="C28" s="28">
        <f>[1]Julio!C28+[1]Agosto!C28+[1]Septiembre!C28</f>
        <v>259</v>
      </c>
      <c r="D28" s="35">
        <f t="shared" si="0"/>
        <v>283</v>
      </c>
      <c r="E28" s="20"/>
      <c r="F28" s="276" t="s">
        <v>59</v>
      </c>
      <c r="G28" s="277"/>
      <c r="H28" s="277"/>
      <c r="I28" s="278"/>
      <c r="J28" s="28">
        <f>[1]Julio!J28+[1]Agosto!J28+[1]Septiembre!J28</f>
        <v>0</v>
      </c>
      <c r="K28" s="28">
        <f>[1]Julio!K28+[1]Agosto!K28+[1]Septiembre!K28</f>
        <v>0</v>
      </c>
      <c r="L28" s="32">
        <f t="shared" si="1"/>
        <v>0</v>
      </c>
    </row>
    <row r="29" spans="1:12">
      <c r="A29" s="34" t="s">
        <v>60</v>
      </c>
      <c r="B29" s="28">
        <f>[1]Julio!B29+[1]Agosto!B29+[1]Septiembre!B29</f>
        <v>0</v>
      </c>
      <c r="C29" s="28">
        <f>[1]Julio!C29+[1]Agosto!C29+[1]Septiembre!C29</f>
        <v>0</v>
      </c>
      <c r="D29" s="35">
        <f t="shared" si="0"/>
        <v>0</v>
      </c>
      <c r="E29" s="20"/>
      <c r="F29" s="276" t="s">
        <v>61</v>
      </c>
      <c r="G29" s="277"/>
      <c r="H29" s="277"/>
      <c r="I29" s="278"/>
      <c r="J29" s="36"/>
      <c r="K29" s="28">
        <f>[1]Julio!K29+[1]Agosto!K29+[1]Septiembre!K29</f>
        <v>665</v>
      </c>
      <c r="L29" s="32">
        <f t="shared" si="1"/>
        <v>665</v>
      </c>
    </row>
    <row r="30" spans="1:12">
      <c r="A30" s="34" t="s">
        <v>62</v>
      </c>
      <c r="B30" s="28">
        <f>[1]Julio!B30+[1]Agosto!B30+[1]Septiembre!B30</f>
        <v>0</v>
      </c>
      <c r="C30" s="28">
        <f>[1]Julio!C30+[1]Agosto!C30+[1]Septiembre!C30</f>
        <v>0</v>
      </c>
      <c r="D30" s="35">
        <f t="shared" si="0"/>
        <v>0</v>
      </c>
      <c r="E30" s="20"/>
      <c r="F30" s="197" t="s">
        <v>63</v>
      </c>
      <c r="G30" s="198"/>
      <c r="H30" s="198"/>
      <c r="I30" s="198"/>
      <c r="J30" s="28">
        <f>[1]Julio!J30+[1]Agosto!J30+[1]Septiembre!J30</f>
        <v>394</v>
      </c>
      <c r="K30" s="37"/>
      <c r="L30" s="32">
        <f t="shared" si="1"/>
        <v>394</v>
      </c>
    </row>
    <row r="31" spans="1:12">
      <c r="A31" s="34" t="s">
        <v>64</v>
      </c>
      <c r="B31" s="28">
        <f>[1]Julio!B31+[1]Agosto!B31+[1]Septiembre!B31</f>
        <v>7</v>
      </c>
      <c r="C31" s="28">
        <f>[1]Julio!C31+[1]Agosto!C31+[1]Septiembre!C31</f>
        <v>0</v>
      </c>
      <c r="D31" s="35">
        <f t="shared" si="0"/>
        <v>7</v>
      </c>
      <c r="E31" s="20"/>
      <c r="F31" s="197" t="s">
        <v>65</v>
      </c>
      <c r="G31" s="198"/>
      <c r="H31" s="198"/>
      <c r="I31" s="198"/>
      <c r="J31" s="28">
        <f>[1]Julio!J31+[1]Agosto!J31+[1]Septiembre!J31</f>
        <v>23270</v>
      </c>
      <c r="K31" s="28">
        <f>[1]Julio!K31+[1]Agosto!K31+[1]Septiembre!K31</f>
        <v>34638</v>
      </c>
      <c r="L31" s="32">
        <f t="shared" si="1"/>
        <v>57908</v>
      </c>
    </row>
    <row r="32" spans="1:12">
      <c r="A32" s="34" t="s">
        <v>66</v>
      </c>
      <c r="B32" s="28">
        <f>[1]Julio!B32+[1]Agosto!B32+[1]Septiembre!B32</f>
        <v>0</v>
      </c>
      <c r="C32" s="28">
        <f>[1]Julio!C32+[1]Agosto!C32+[1]Septiembre!C32</f>
        <v>0</v>
      </c>
      <c r="D32" s="35">
        <f t="shared" si="0"/>
        <v>0</v>
      </c>
      <c r="E32" s="20"/>
      <c r="F32" s="197" t="s">
        <v>67</v>
      </c>
      <c r="G32" s="198"/>
      <c r="H32" s="198"/>
      <c r="I32" s="198"/>
      <c r="J32" s="28">
        <f>[1]Julio!J32+[1]Agosto!J32+[1]Septiembre!J32</f>
        <v>0</v>
      </c>
      <c r="K32" s="28">
        <f>[1]Julio!K32+[1]Agosto!K32+[1]Septiembre!K32</f>
        <v>233</v>
      </c>
      <c r="L32" s="32">
        <f t="shared" si="1"/>
        <v>233</v>
      </c>
    </row>
    <row r="33" spans="1:17" s="39" customFormat="1">
      <c r="A33" s="34" t="s">
        <v>68</v>
      </c>
      <c r="B33" s="28">
        <f>[1]Julio!B33+[1]Agosto!B33+[1]Septiembre!B33</f>
        <v>0</v>
      </c>
      <c r="C33" s="28">
        <f>[1]Julio!C33+[1]Agosto!C33+[1]Septiembre!C33</f>
        <v>0</v>
      </c>
      <c r="D33" s="35">
        <f t="shared" si="0"/>
        <v>0</v>
      </c>
      <c r="E33" s="38"/>
      <c r="F33" s="197" t="s">
        <v>69</v>
      </c>
      <c r="G33" s="198"/>
      <c r="H33" s="198"/>
      <c r="I33" s="198"/>
      <c r="J33" s="28">
        <f>[1]Julio!J33+[1]Agosto!J33+[1]Septiembre!J33</f>
        <v>0</v>
      </c>
      <c r="K33" s="28">
        <f>[1]Julio!K33+[1]Agosto!K33+[1]Septiembre!K33</f>
        <v>0</v>
      </c>
      <c r="L33" s="32">
        <f t="shared" si="1"/>
        <v>0</v>
      </c>
    </row>
    <row r="34" spans="1:17" s="39" customFormat="1" ht="15.75" thickBot="1">
      <c r="A34" s="34" t="s">
        <v>70</v>
      </c>
      <c r="B34" s="28">
        <f>[1]Julio!B34+[1]Agosto!B34+[1]Septiembre!B34</f>
        <v>245</v>
      </c>
      <c r="C34" s="28">
        <f>[1]Julio!C34+[1]Agosto!C34+[1]Septiembre!C34</f>
        <v>362</v>
      </c>
      <c r="D34" s="35">
        <f t="shared" si="0"/>
        <v>607</v>
      </c>
      <c r="E34" s="38"/>
      <c r="F34" s="279" t="s">
        <v>71</v>
      </c>
      <c r="G34" s="280"/>
      <c r="H34" s="280"/>
      <c r="I34" s="280"/>
      <c r="J34" s="28">
        <f>[1]Julio!J34+[1]Agosto!J34+[1]Septiembre!J34</f>
        <v>0</v>
      </c>
      <c r="K34" s="28">
        <f>[1]Julio!K34+[1]Agosto!K34+[1]Septiembre!K34</f>
        <v>0</v>
      </c>
      <c r="L34" s="40">
        <f>K34+J34</f>
        <v>0</v>
      </c>
    </row>
    <row r="35" spans="1:17">
      <c r="A35" s="34" t="s">
        <v>72</v>
      </c>
      <c r="B35" s="28">
        <f>[1]Julio!B35+[1]Agosto!B35+[1]Septiembre!B35</f>
        <v>15</v>
      </c>
      <c r="C35" s="28">
        <f>[1]Julio!C35+[1]Agosto!C35+[1]Septiembre!C35</f>
        <v>566</v>
      </c>
      <c r="D35" s="35">
        <f t="shared" si="0"/>
        <v>581</v>
      </c>
      <c r="E35" s="20"/>
      <c r="F35" s="41" t="s">
        <v>73</v>
      </c>
      <c r="G35" s="42"/>
      <c r="H35" s="42"/>
      <c r="I35" s="42"/>
      <c r="J35" s="43"/>
      <c r="K35" s="43"/>
      <c r="L35" s="44">
        <f>[1]Julio!L35+[1]Agosto!L35+[1]Septiembre!L35</f>
        <v>3</v>
      </c>
    </row>
    <row r="36" spans="1:17">
      <c r="A36" s="34" t="s">
        <v>74</v>
      </c>
      <c r="B36" s="28">
        <f>[1]Julio!B36+[1]Agosto!B36+[1]Septiembre!B36</f>
        <v>53</v>
      </c>
      <c r="C36" s="28">
        <f>[1]Julio!C36+[1]Agosto!C36+[1]Septiembre!C36</f>
        <v>74</v>
      </c>
      <c r="D36" s="35">
        <f t="shared" si="0"/>
        <v>127</v>
      </c>
      <c r="E36" s="20"/>
      <c r="F36" s="45" t="s">
        <v>75</v>
      </c>
      <c r="G36" s="46"/>
      <c r="H36" s="46"/>
      <c r="I36" s="46"/>
      <c r="J36" s="46"/>
      <c r="K36" s="47"/>
      <c r="L36" s="48">
        <f>[1]Julio!L36+[1]Agosto!L36+[1]Septiembre!L36</f>
        <v>27</v>
      </c>
    </row>
    <row r="37" spans="1:17">
      <c r="A37" s="34" t="s">
        <v>76</v>
      </c>
      <c r="B37" s="28">
        <f>[1]Julio!B37+[1]Agosto!B37+[1]Septiembre!B37</f>
        <v>0</v>
      </c>
      <c r="C37" s="28">
        <f>[1]Julio!C37+[1]Agosto!C37+[1]Septiembre!C37</f>
        <v>0</v>
      </c>
      <c r="D37" s="35">
        <f t="shared" si="0"/>
        <v>0</v>
      </c>
      <c r="E37" s="20"/>
      <c r="F37" s="45" t="s">
        <v>77</v>
      </c>
      <c r="G37" s="46"/>
      <c r="H37" s="46"/>
      <c r="I37" s="46"/>
      <c r="J37" s="46"/>
      <c r="K37" s="47"/>
      <c r="L37" s="48">
        <f>[1]Julio!L37+[1]Agosto!L37+[1]Septiembre!L37</f>
        <v>630</v>
      </c>
    </row>
    <row r="38" spans="1:17">
      <c r="A38" s="34" t="s">
        <v>78</v>
      </c>
      <c r="B38" s="28">
        <f>[1]Julio!B38+[1]Agosto!B38+[1]Septiembre!B38</f>
        <v>0</v>
      </c>
      <c r="C38" s="28">
        <f>[1]Julio!C38+[1]Agosto!C38+[1]Septiembre!C38</f>
        <v>0</v>
      </c>
      <c r="D38" s="35">
        <f t="shared" si="0"/>
        <v>0</v>
      </c>
      <c r="E38" s="20"/>
      <c r="F38" s="45" t="s">
        <v>79</v>
      </c>
      <c r="G38" s="46"/>
      <c r="H38" s="46"/>
      <c r="I38" s="46"/>
      <c r="J38" s="46"/>
      <c r="K38" s="47"/>
      <c r="L38" s="48">
        <f>[1]Julio!L38+[1]Agosto!L38+[1]Septiembre!L38</f>
        <v>1</v>
      </c>
    </row>
    <row r="39" spans="1:17">
      <c r="A39" s="34" t="s">
        <v>80</v>
      </c>
      <c r="B39" s="28">
        <f>[1]Julio!B39+[1]Agosto!B39+[1]Septiembre!B39</f>
        <v>175</v>
      </c>
      <c r="C39" s="28">
        <f>[1]Julio!C39+[1]Agosto!C39+[1]Septiembre!C39</f>
        <v>673</v>
      </c>
      <c r="D39" s="35">
        <f t="shared" si="0"/>
        <v>848</v>
      </c>
      <c r="E39" s="20"/>
      <c r="F39" s="45" t="s">
        <v>81</v>
      </c>
      <c r="G39" s="46"/>
      <c r="H39" s="46"/>
      <c r="I39" s="46"/>
      <c r="J39" s="46"/>
      <c r="K39" s="47"/>
      <c r="L39" s="49">
        <f>[1]Julio!L39+[1]Agosto!L39+[1]Septiembre!L39</f>
        <v>3</v>
      </c>
    </row>
    <row r="40" spans="1:17" ht="15.75" thickBot="1">
      <c r="A40" s="34" t="s">
        <v>82</v>
      </c>
      <c r="B40" s="28">
        <f>[1]Julio!B40+[1]Agosto!B40+[1]Septiembre!B40</f>
        <v>275</v>
      </c>
      <c r="C40" s="28">
        <f>[1]Julio!C40+[1]Agosto!C40+[1]Septiembre!C40</f>
        <v>99</v>
      </c>
      <c r="D40" s="35">
        <f t="shared" si="0"/>
        <v>374</v>
      </c>
      <c r="E40" s="20"/>
      <c r="F40" s="50" t="s">
        <v>83</v>
      </c>
      <c r="G40" s="51"/>
      <c r="H40" s="51"/>
      <c r="I40" s="51"/>
      <c r="J40" s="51"/>
      <c r="K40" s="52"/>
      <c r="L40" s="53">
        <f>[1]Julio!L40+[1]Agosto!L40+[1]Septiembre!L40</f>
        <v>0</v>
      </c>
    </row>
    <row r="41" spans="1:17" ht="15.75" thickBot="1">
      <c r="A41" s="34" t="s">
        <v>84</v>
      </c>
      <c r="B41" s="28">
        <f>[1]Julio!B41+[1]Agosto!B41+[1]Septiembre!B41</f>
        <v>0</v>
      </c>
      <c r="C41" s="28">
        <f>[1]Julio!C41+[1]Agosto!C41+[1]Septiembre!C41</f>
        <v>0</v>
      </c>
      <c r="D41" s="35">
        <f t="shared" si="0"/>
        <v>0</v>
      </c>
      <c r="E41" s="20"/>
      <c r="F41" s="50" t="s">
        <v>85</v>
      </c>
      <c r="G41" s="51"/>
      <c r="H41" s="51"/>
      <c r="I41" s="51"/>
      <c r="J41" s="51"/>
      <c r="K41" s="52"/>
      <c r="L41" s="53">
        <f>[1]Julio!L41+[1]Agosto!L41+[1]Septiembre!L41</f>
        <v>0</v>
      </c>
    </row>
    <row r="42" spans="1:17" ht="15.75" thickBot="1">
      <c r="A42" s="34" t="s">
        <v>86</v>
      </c>
      <c r="B42" s="28">
        <f>[1]Julio!B42+[1]Agosto!B42+[1]Septiembre!B42</f>
        <v>0</v>
      </c>
      <c r="C42" s="28">
        <f>[1]Julio!C42+[1]Agosto!C42+[1]Septiembre!C42</f>
        <v>0</v>
      </c>
      <c r="D42" s="35">
        <f t="shared" si="0"/>
        <v>0</v>
      </c>
      <c r="E42" s="20"/>
      <c r="F42" s="50" t="s">
        <v>87</v>
      </c>
      <c r="G42" s="51"/>
      <c r="H42" s="51"/>
      <c r="I42" s="51"/>
      <c r="J42" s="51"/>
      <c r="K42" s="52"/>
      <c r="L42" s="53">
        <f>[1]Julio!L42+[1]Agosto!L42+[1]Septiembre!L42</f>
        <v>0</v>
      </c>
    </row>
    <row r="43" spans="1:17" ht="16.5" thickBot="1">
      <c r="A43" s="34" t="s">
        <v>88</v>
      </c>
      <c r="B43" s="28">
        <f>[1]Julio!B43+[1]Agosto!B43+[1]Septiembre!B43</f>
        <v>0</v>
      </c>
      <c r="C43" s="28">
        <f>[1]Julio!C43+[1]Agosto!C43+[1]Septiembre!C43</f>
        <v>0</v>
      </c>
      <c r="D43" s="35">
        <f t="shared" si="0"/>
        <v>0</v>
      </c>
      <c r="E43" s="54"/>
      <c r="F43" s="50" t="s">
        <v>89</v>
      </c>
      <c r="G43" s="51"/>
      <c r="H43" s="51"/>
      <c r="I43" s="51"/>
      <c r="J43" s="51"/>
      <c r="K43" s="52"/>
      <c r="L43" s="53">
        <f>[1]Julio!L43+[1]Agosto!L43+[1]Septiembre!L43</f>
        <v>511</v>
      </c>
    </row>
    <row r="44" spans="1:17" ht="15.75">
      <c r="A44" s="34" t="s">
        <v>90</v>
      </c>
      <c r="B44" s="28">
        <f>[1]Julio!B44+[1]Agosto!B44+[1]Septiembre!B44</f>
        <v>6</v>
      </c>
      <c r="C44" s="28">
        <f>[1]Julio!C44+[1]Agosto!C44+[1]Septiembre!C44</f>
        <v>7</v>
      </c>
      <c r="D44" s="35">
        <f t="shared" si="0"/>
        <v>13</v>
      </c>
      <c r="E44" s="54"/>
    </row>
    <row r="45" spans="1:17" ht="12" customHeight="1" thickBot="1">
      <c r="A45" s="34" t="s">
        <v>91</v>
      </c>
      <c r="B45" s="28">
        <f>[1]Julio!B45+[1]Agosto!B45+[1]Septiembre!B45</f>
        <v>0</v>
      </c>
      <c r="C45" s="28">
        <f>[1]Julio!C45+[1]Agosto!C45+[1]Septiembre!C45</f>
        <v>0</v>
      </c>
      <c r="D45" s="35">
        <f t="shared" si="0"/>
        <v>0</v>
      </c>
      <c r="E45" s="55"/>
      <c r="F45" s="56" t="s">
        <v>92</v>
      </c>
      <c r="G45" s="56"/>
      <c r="H45" s="56"/>
      <c r="I45" s="56"/>
    </row>
    <row r="46" spans="1:17" ht="16.5">
      <c r="A46" s="34" t="s">
        <v>93</v>
      </c>
      <c r="B46" s="28">
        <f>[1]Julio!B46+[1]Agosto!B46+[1]Septiembre!B46</f>
        <v>0</v>
      </c>
      <c r="C46" s="28">
        <f>[1]Julio!C46+[1]Agosto!C46+[1]Septiembre!C46</f>
        <v>0</v>
      </c>
      <c r="D46" s="35">
        <f t="shared" si="0"/>
        <v>0</v>
      </c>
      <c r="E46" s="55" t="s">
        <v>94</v>
      </c>
      <c r="F46" s="57" t="s">
        <v>95</v>
      </c>
      <c r="G46" s="58"/>
      <c r="H46" s="58"/>
      <c r="I46" s="58"/>
      <c r="J46" s="58"/>
      <c r="K46" s="59"/>
      <c r="L46" s="60" t="s">
        <v>96</v>
      </c>
    </row>
    <row r="47" spans="1:17" ht="17.25" thickBot="1">
      <c r="A47" s="34" t="s">
        <v>97</v>
      </c>
      <c r="B47" s="28">
        <f>[1]Julio!B47+[1]Agosto!B47+[1]Septiembre!B47</f>
        <v>0</v>
      </c>
      <c r="C47" s="28">
        <f>[1]Julio!C47+[1]Agosto!C47+[1]Septiembre!C47</f>
        <v>0</v>
      </c>
      <c r="D47" s="35">
        <f t="shared" si="0"/>
        <v>0</v>
      </c>
      <c r="E47" s="20"/>
      <c r="F47" s="61" t="s">
        <v>98</v>
      </c>
      <c r="G47" s="62"/>
      <c r="H47" s="62"/>
      <c r="I47" s="62"/>
      <c r="J47" s="63"/>
      <c r="K47" s="64"/>
      <c r="L47" s="53">
        <f>[1]Julio!L47+[1]Agosto!L47+[1]Septiembre!L47</f>
        <v>1</v>
      </c>
      <c r="N47" s="257" t="s">
        <v>99</v>
      </c>
      <c r="O47" s="257"/>
      <c r="P47" s="257"/>
      <c r="Q47" s="257"/>
    </row>
    <row r="48" spans="1:17" ht="16.5">
      <c r="A48" s="34" t="s">
        <v>100</v>
      </c>
      <c r="B48" s="28">
        <f>[1]Julio!B48+[1]Agosto!B48+[1]Septiembre!B48</f>
        <v>0</v>
      </c>
      <c r="C48" s="28">
        <f>[1]Julio!C48+[1]Agosto!C48+[1]Septiembre!C48</f>
        <v>0</v>
      </c>
      <c r="D48" s="35">
        <f t="shared" si="0"/>
        <v>0</v>
      </c>
      <c r="E48" s="20"/>
      <c r="F48" s="61" t="s">
        <v>101</v>
      </c>
      <c r="G48" s="62"/>
      <c r="H48" s="62"/>
      <c r="I48" s="62"/>
      <c r="J48" s="63"/>
      <c r="K48" s="64"/>
      <c r="L48" s="65">
        <f>[1]Julio!L48+[1]Agosto!L48+[1]Septiembre!L48</f>
        <v>36</v>
      </c>
      <c r="N48" s="257"/>
      <c r="O48" s="257"/>
      <c r="P48" s="257"/>
      <c r="Q48" s="257"/>
    </row>
    <row r="49" spans="1:17" ht="16.5">
      <c r="A49" s="34" t="s">
        <v>102</v>
      </c>
      <c r="B49" s="28">
        <f>[1]Julio!B49+[1]Agosto!B49+[1]Septiembre!B49</f>
        <v>1760</v>
      </c>
      <c r="C49" s="28">
        <f>[1]Julio!C49+[1]Agosto!C49+[1]Septiembre!C49</f>
        <v>532</v>
      </c>
      <c r="D49" s="35">
        <f t="shared" si="0"/>
        <v>2292</v>
      </c>
      <c r="E49" s="20"/>
      <c r="F49" s="61" t="s">
        <v>103</v>
      </c>
      <c r="G49" s="62"/>
      <c r="H49" s="62"/>
      <c r="I49" s="62"/>
      <c r="J49" s="63"/>
      <c r="K49" s="64"/>
      <c r="L49" s="65">
        <f>[1]Julio!L49+[1]Agosto!L49+[1]Septiembre!L49</f>
        <v>340</v>
      </c>
      <c r="N49" s="257"/>
      <c r="O49" s="257"/>
      <c r="P49" s="257"/>
      <c r="Q49" s="257"/>
    </row>
    <row r="50" spans="1:17" ht="17.25" thickBot="1">
      <c r="A50" s="66" t="s">
        <v>104</v>
      </c>
      <c r="B50" s="28">
        <f>[1]Julio!B50+[1]Agosto!B50+[1]Septiembre!B50</f>
        <v>32</v>
      </c>
      <c r="C50" s="28">
        <f>[1]Julio!C50+[1]Agosto!C50+[1]Septiembre!C50</f>
        <v>194</v>
      </c>
      <c r="D50" s="67">
        <f t="shared" si="0"/>
        <v>226</v>
      </c>
      <c r="E50" s="20"/>
      <c r="F50" s="61" t="s">
        <v>105</v>
      </c>
      <c r="G50" s="62"/>
      <c r="H50" s="62"/>
      <c r="I50" s="62"/>
      <c r="J50" s="63"/>
      <c r="K50" s="64"/>
      <c r="L50" s="65">
        <f>[1]Julio!L50+[1]Agosto!L50+[1]Septiembre!L50</f>
        <v>35</v>
      </c>
    </row>
    <row r="51" spans="1:17" ht="17.25" thickBot="1">
      <c r="A51" s="68" t="s">
        <v>106</v>
      </c>
      <c r="B51" s="69">
        <f>SUM(B13:B50)</f>
        <v>4082</v>
      </c>
      <c r="C51" s="69">
        <f>SUM(C13:C50)</f>
        <v>6668</v>
      </c>
      <c r="D51" s="70">
        <f t="shared" si="0"/>
        <v>10750</v>
      </c>
      <c r="E51" s="20"/>
      <c r="F51" s="61" t="s">
        <v>107</v>
      </c>
      <c r="G51" s="62"/>
      <c r="H51" s="62"/>
      <c r="I51" s="62"/>
      <c r="J51" s="63"/>
      <c r="K51" s="64"/>
      <c r="L51" s="65">
        <f>[1]Julio!L51+[1]Agosto!L51+[1]Septiembre!L51</f>
        <v>45</v>
      </c>
    </row>
    <row r="52" spans="1:17" ht="17.25" thickBot="1">
      <c r="A52" s="71" t="s">
        <v>108</v>
      </c>
      <c r="B52" s="274" t="s">
        <v>109</v>
      </c>
      <c r="C52" s="275"/>
      <c r="D52" s="28">
        <f>[1]Julio!D52+[1]Agosto!D52+[1]Septiembre!D52</f>
        <v>13703</v>
      </c>
      <c r="E52" s="20"/>
      <c r="F52" s="61" t="s">
        <v>110</v>
      </c>
      <c r="G52" s="62"/>
      <c r="H52" s="62"/>
      <c r="I52" s="62"/>
      <c r="J52" s="63"/>
      <c r="K52" s="64"/>
      <c r="L52" s="65">
        <f>[1]Julio!L52+[1]Agosto!L52+[1]Septiembre!L52</f>
        <v>1438</v>
      </c>
    </row>
    <row r="53" spans="1:17" ht="16.5">
      <c r="A53" s="72" t="s">
        <v>111</v>
      </c>
      <c r="B53" s="73"/>
      <c r="C53" s="74"/>
      <c r="D53" s="258">
        <f>SUM(D52+D51)</f>
        <v>24453</v>
      </c>
      <c r="E53" s="20"/>
      <c r="F53" s="61" t="s">
        <v>112</v>
      </c>
      <c r="G53" s="62"/>
      <c r="H53" s="62"/>
      <c r="I53" s="62"/>
      <c r="J53" s="63"/>
      <c r="K53" s="64"/>
      <c r="L53" s="65">
        <f>[1]Julio!L53+[1]Agosto!L53+[1]Septiembre!L53</f>
        <v>0</v>
      </c>
    </row>
    <row r="54" spans="1:17" ht="17.25" thickBot="1">
      <c r="A54" s="75" t="s">
        <v>113</v>
      </c>
      <c r="B54" s="76"/>
      <c r="C54" s="77" t="s">
        <v>114</v>
      </c>
      <c r="D54" s="259"/>
      <c r="E54" s="20"/>
      <c r="F54" s="61" t="s">
        <v>115</v>
      </c>
      <c r="G54" s="62"/>
      <c r="H54" s="62"/>
      <c r="I54" s="62"/>
      <c r="J54" s="63"/>
      <c r="K54" s="64"/>
      <c r="L54" s="65">
        <f>[1]Julio!L54+[1]Agosto!L54+[1]Septiembre!L54</f>
        <v>10</v>
      </c>
    </row>
    <row r="55" spans="1:17" ht="16.5">
      <c r="A55" s="17"/>
      <c r="B55" s="17"/>
      <c r="C55" s="17"/>
      <c r="D55" s="17"/>
      <c r="E55" s="20"/>
      <c r="F55" s="61" t="s">
        <v>116</v>
      </c>
      <c r="G55" s="62"/>
      <c r="H55" s="62"/>
      <c r="I55" s="62"/>
      <c r="J55" s="63"/>
      <c r="K55" s="64"/>
      <c r="L55" s="65">
        <f>[1]Julio!L55+[1]Agosto!L55+[1]Septiembre!L55</f>
        <v>0</v>
      </c>
    </row>
    <row r="56" spans="1:17" ht="16.5">
      <c r="A56" s="17"/>
      <c r="B56" s="17"/>
      <c r="C56" s="17"/>
      <c r="D56" s="17"/>
      <c r="E56" s="20"/>
      <c r="F56" s="61" t="s">
        <v>117</v>
      </c>
      <c r="G56" s="62"/>
      <c r="H56" s="62"/>
      <c r="I56" s="62"/>
      <c r="J56" s="78"/>
      <c r="K56" s="79"/>
      <c r="L56" s="65">
        <f>[1]Julio!L56+[1]Agosto!L56+[1]Septiembre!L56</f>
        <v>0</v>
      </c>
    </row>
    <row r="57" spans="1:17" ht="17.25" thickBot="1">
      <c r="A57" s="17"/>
      <c r="B57" s="17"/>
      <c r="D57" s="17"/>
      <c r="E57" s="20"/>
      <c r="F57" s="80" t="s">
        <v>118</v>
      </c>
      <c r="G57" s="81"/>
      <c r="H57" s="81"/>
      <c r="I57" s="81"/>
      <c r="J57" s="82"/>
      <c r="K57" s="83"/>
      <c r="L57" s="65">
        <f>[1]Julio!L57+[1]Agosto!L57+[1]Septiembre!L57</f>
        <v>9</v>
      </c>
    </row>
    <row r="58" spans="1:17" ht="9.75" customHeight="1">
      <c r="B58" s="84" t="s">
        <v>119</v>
      </c>
      <c r="E58" s="85"/>
      <c r="F58" s="85"/>
      <c r="G58" s="85"/>
      <c r="H58" s="85"/>
      <c r="I58" s="85"/>
      <c r="J58" s="86"/>
      <c r="K58" s="87"/>
      <c r="L58" s="87"/>
    </row>
    <row r="59" spans="1:17" ht="4.5" customHeight="1">
      <c r="A59" s="88"/>
      <c r="B59" s="89"/>
      <c r="C59" s="88"/>
      <c r="D59" s="88"/>
      <c r="E59" s="90"/>
      <c r="F59" s="90"/>
      <c r="G59" s="90"/>
      <c r="H59" s="90"/>
      <c r="I59" s="90"/>
      <c r="J59" s="91"/>
      <c r="K59" s="92"/>
      <c r="L59" s="92"/>
    </row>
    <row r="60" spans="1:17" ht="3" customHeight="1">
      <c r="N60" s="93"/>
      <c r="O60" s="93"/>
    </row>
    <row r="61" spans="1:17" ht="10.5" customHeight="1">
      <c r="A61" s="260" t="s">
        <v>120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</row>
    <row r="62" spans="1:17" ht="2.25" customHeight="1" thickBot="1"/>
    <row r="63" spans="1:17" ht="16.5" thickBot="1">
      <c r="A63" s="261" t="s">
        <v>121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3"/>
      <c r="M63" s="93"/>
      <c r="O63" s="94"/>
      <c r="P63" s="94"/>
    </row>
    <row r="64" spans="1:17" ht="14.25" customHeight="1" thickBot="1">
      <c r="A64" s="264" t="s">
        <v>16</v>
      </c>
      <c r="B64" s="266" t="s">
        <v>122</v>
      </c>
      <c r="C64" s="95"/>
      <c r="D64" s="268" t="s">
        <v>123</v>
      </c>
      <c r="E64" s="268"/>
      <c r="F64" s="269"/>
      <c r="G64" s="270" t="s">
        <v>124</v>
      </c>
      <c r="H64" s="272" t="s">
        <v>125</v>
      </c>
      <c r="I64" s="218" t="s">
        <v>126</v>
      </c>
      <c r="J64" s="218" t="s">
        <v>127</v>
      </c>
      <c r="K64" s="218" t="s">
        <v>128</v>
      </c>
      <c r="L64" s="220" t="s">
        <v>129</v>
      </c>
    </row>
    <row r="65" spans="1:20" ht="28.5" customHeight="1" thickBot="1">
      <c r="A65" s="265"/>
      <c r="B65" s="267"/>
      <c r="C65" s="96" t="s">
        <v>130</v>
      </c>
      <c r="D65" s="97" t="s">
        <v>131</v>
      </c>
      <c r="E65" s="97" t="s">
        <v>132</v>
      </c>
      <c r="F65" s="98" t="s">
        <v>133</v>
      </c>
      <c r="G65" s="271"/>
      <c r="H65" s="273"/>
      <c r="I65" s="219"/>
      <c r="J65" s="219"/>
      <c r="K65" s="219"/>
      <c r="L65" s="221"/>
      <c r="N65" t="s">
        <v>134</v>
      </c>
      <c r="S65" t="s">
        <v>135</v>
      </c>
      <c r="T65">
        <f>COUNTIF(T66:T77,"&gt;0")</f>
        <v>3</v>
      </c>
    </row>
    <row r="66" spans="1:20">
      <c r="A66" s="99" t="s">
        <v>136</v>
      </c>
      <c r="B66" s="100">
        <f>[1]Julio!B66+[1]Agosto!B66+[1]Septiembre!B66</f>
        <v>0</v>
      </c>
      <c r="C66" s="101">
        <f>[1]Julio!C66+[1]Agosto!C66+[1]Septiembre!C66</f>
        <v>0</v>
      </c>
      <c r="D66" s="102">
        <f>[1]Julio!D66+[1]Agosto!D66+[1]Septiembre!D66</f>
        <v>0</v>
      </c>
      <c r="E66" s="103">
        <f>[1]Julio!E66+[1]Agosto!E66+[1]Septiembre!E66</f>
        <v>0</v>
      </c>
      <c r="F66" s="104">
        <f>E66+D66+C66</f>
        <v>0</v>
      </c>
      <c r="G66" s="105">
        <f>[1]Julio!G66+[1]Agosto!G66+[1]Septiembre!G66</f>
        <v>0</v>
      </c>
      <c r="H66" s="106">
        <f>IFERROR(([1]Julio!H66+[1]Agosto!H66+[1]Septiembre!H66)/$T$65,0)</f>
        <v>0</v>
      </c>
      <c r="I66" s="107">
        <f>SUM(H66*$N$66)</f>
        <v>0</v>
      </c>
      <c r="J66" s="108">
        <f>IFERROR(SUM(G66/(I66))*100,0)</f>
        <v>0</v>
      </c>
      <c r="K66" s="109">
        <f>IFERROR(SUM(G66/F66),0)</f>
        <v>0</v>
      </c>
      <c r="L66" s="110">
        <f>IFERROR(([1]Julio!L66+[1]Agosto!L66+[1]Septiembre!L66) / $T$65,0)</f>
        <v>0</v>
      </c>
      <c r="N66">
        <f>SUM(T66:T77)</f>
        <v>92</v>
      </c>
    </row>
    <row r="67" spans="1:20" ht="15.75" thickBot="1">
      <c r="A67" s="99" t="s">
        <v>137</v>
      </c>
      <c r="B67" s="111">
        <f>[1]Julio!B67+[1]Agosto!B67+[1]Septiembre!B67</f>
        <v>96</v>
      </c>
      <c r="C67" s="101">
        <f>[1]Julio!C67+[1]Agosto!C67+[1]Septiembre!C67</f>
        <v>75</v>
      </c>
      <c r="D67" s="102">
        <f>[1]Julio!D67+[1]Agosto!D67+[1]Septiembre!D67</f>
        <v>0</v>
      </c>
      <c r="E67" s="103">
        <f>[1]Julio!E67+[1]Agosto!E67+[1]Septiembre!E67</f>
        <v>0</v>
      </c>
      <c r="F67" s="112">
        <f t="shared" ref="F67:F85" si="2">E67+D67+C67</f>
        <v>75</v>
      </c>
      <c r="G67" s="105">
        <f>[1]Julio!G67+[1]Agosto!G67+[1]Septiembre!G67</f>
        <v>248</v>
      </c>
      <c r="H67" s="106">
        <f>IFERROR(([1]Julio!H67+[1]Agosto!H67+[1]Septiembre!H67)/$T$65,0)</f>
        <v>11</v>
      </c>
      <c r="I67" s="107">
        <f t="shared" ref="I67:I85" si="3">SUM(H67*$N$66)</f>
        <v>1012</v>
      </c>
      <c r="J67" s="108">
        <f t="shared" ref="J67:J85" si="4">IFERROR(SUM(G67/(I67))*100,0)</f>
        <v>24.505928853754941</v>
      </c>
      <c r="K67" s="109">
        <f t="shared" ref="K67:K86" si="5">IFERROR(SUM(G67/F67),0)</f>
        <v>3.3066666666666666</v>
      </c>
      <c r="L67" s="110">
        <f>IFERROR(([1]Julio!L67+[1]Agosto!L67+[1]Septiembre!L67) / $T$65,0)</f>
        <v>7</v>
      </c>
      <c r="S67" s="113"/>
      <c r="T67" s="113"/>
    </row>
    <row r="68" spans="1:20" ht="15" customHeight="1">
      <c r="A68" s="114" t="s">
        <v>138</v>
      </c>
      <c r="B68" s="111">
        <f>[1]Julio!B68+[1]Agosto!B68+[1]Septiembre!B68</f>
        <v>380</v>
      </c>
      <c r="C68" s="101">
        <f>[1]Julio!C68+[1]Agosto!C68+[1]Septiembre!C68</f>
        <v>334</v>
      </c>
      <c r="D68" s="102">
        <f>[1]Julio!D68+[1]Agosto!D68+[1]Septiembre!D68</f>
        <v>0</v>
      </c>
      <c r="E68" s="103">
        <f>[1]Julio!E68+[1]Agosto!E68+[1]Septiembre!E68</f>
        <v>0</v>
      </c>
      <c r="F68" s="112">
        <f t="shared" si="2"/>
        <v>334</v>
      </c>
      <c r="G68" s="105">
        <f>[1]Julio!G68+[1]Agosto!G68+[1]Septiembre!G68</f>
        <v>377</v>
      </c>
      <c r="H68" s="106">
        <f>IFERROR(([1]Julio!H68+[1]Agosto!H68+[1]Septiembre!H68)/$T$65,0)</f>
        <v>14</v>
      </c>
      <c r="I68" s="107">
        <f t="shared" si="3"/>
        <v>1288</v>
      </c>
      <c r="J68" s="108">
        <f t="shared" si="4"/>
        <v>29.270186335403725</v>
      </c>
      <c r="K68" s="109">
        <f t="shared" si="5"/>
        <v>1.1287425149700598</v>
      </c>
      <c r="L68" s="110">
        <f>IFERROR(([1]Julio!L68+[1]Agosto!L68+[1]Septiembre!L68) / $T$65,0)</f>
        <v>15.333333333333334</v>
      </c>
      <c r="N68" s="222" t="s">
        <v>139</v>
      </c>
      <c r="O68" s="223"/>
      <c r="P68" s="224"/>
      <c r="Q68" s="231" t="s">
        <v>140</v>
      </c>
      <c r="R68" s="232"/>
      <c r="S68" s="233"/>
      <c r="T68" s="113"/>
    </row>
    <row r="69" spans="1:20">
      <c r="A69" s="99" t="s">
        <v>141</v>
      </c>
      <c r="B69" s="111">
        <f>[1]Julio!B69+[1]Agosto!B69+[1]Septiembre!B69</f>
        <v>309</v>
      </c>
      <c r="C69" s="101">
        <f>[1]Julio!C69+[1]Agosto!C69+[1]Septiembre!C69</f>
        <v>295</v>
      </c>
      <c r="D69" s="102">
        <f>[1]Julio!D69+[1]Agosto!D69+[1]Septiembre!D69</f>
        <v>0</v>
      </c>
      <c r="E69" s="103">
        <f>[1]Julio!E69+[1]Agosto!E69+[1]Septiembre!E69</f>
        <v>0</v>
      </c>
      <c r="F69" s="112">
        <f t="shared" si="2"/>
        <v>295</v>
      </c>
      <c r="G69" s="105">
        <f>[1]Julio!G69+[1]Agosto!G69+[1]Septiembre!G69</f>
        <v>861</v>
      </c>
      <c r="H69" s="106">
        <f>IFERROR(([1]Julio!H69+[1]Agosto!H69+[1]Septiembre!H69)/$T$65,0)</f>
        <v>12</v>
      </c>
      <c r="I69" s="107">
        <f t="shared" si="3"/>
        <v>1104</v>
      </c>
      <c r="J69" s="108">
        <f t="shared" si="4"/>
        <v>77.989130434782609</v>
      </c>
      <c r="K69" s="109">
        <f t="shared" si="5"/>
        <v>2.9186440677966101</v>
      </c>
      <c r="L69" s="110">
        <f>IFERROR(([1]Julio!L69+[1]Agosto!L69+[1]Septiembre!L69) / $T$65,0)</f>
        <v>4.666666666666667</v>
      </c>
      <c r="N69" s="225"/>
      <c r="O69" s="226"/>
      <c r="P69" s="227"/>
      <c r="Q69" s="234"/>
      <c r="R69" s="235"/>
      <c r="S69" s="236"/>
      <c r="T69" s="113"/>
    </row>
    <row r="70" spans="1:20">
      <c r="A70" s="99" t="s">
        <v>142</v>
      </c>
      <c r="B70" s="111">
        <f>[1]Julio!B70+[1]Agosto!B70+[1]Septiembre!B70</f>
        <v>320</v>
      </c>
      <c r="C70" s="101">
        <f>[1]Julio!C70+[1]Agosto!C70+[1]Septiembre!C70</f>
        <v>222</v>
      </c>
      <c r="D70" s="102">
        <f>[1]Julio!D70+[1]Agosto!D70+[1]Septiembre!D70</f>
        <v>0</v>
      </c>
      <c r="E70" s="103">
        <f>[1]Julio!E70+[1]Agosto!E70+[1]Septiembre!E70</f>
        <v>56</v>
      </c>
      <c r="F70" s="112">
        <f t="shared" si="2"/>
        <v>278</v>
      </c>
      <c r="G70" s="105">
        <f>[1]Julio!G70+[1]Agosto!G70+[1]Septiembre!G70</f>
        <v>1688</v>
      </c>
      <c r="H70" s="106">
        <f>IFERROR(([1]Julio!H70+[1]Agosto!H70+[1]Septiembre!H70)/$T$65,0)</f>
        <v>18</v>
      </c>
      <c r="I70" s="107">
        <f t="shared" si="3"/>
        <v>1656</v>
      </c>
      <c r="J70" s="108">
        <f t="shared" si="4"/>
        <v>101.93236714975846</v>
      </c>
      <c r="K70" s="109">
        <f t="shared" si="5"/>
        <v>6.0719424460431659</v>
      </c>
      <c r="L70" s="110">
        <f>IFERROR(([1]Julio!L70+[1]Agosto!L70+[1]Septiembre!L70) / $T$65,0)</f>
        <v>14</v>
      </c>
      <c r="N70" s="225"/>
      <c r="O70" s="226"/>
      <c r="P70" s="227"/>
      <c r="Q70" s="234"/>
      <c r="R70" s="235"/>
      <c r="S70" s="236"/>
      <c r="T70" s="113"/>
    </row>
    <row r="71" spans="1:20" ht="15.75" thickBot="1">
      <c r="A71" s="99" t="s">
        <v>143</v>
      </c>
      <c r="B71" s="111">
        <f>[1]Julio!B71+[1]Agosto!B71+[1]Septiembre!B71</f>
        <v>0</v>
      </c>
      <c r="C71" s="101">
        <f>[1]Julio!C71+[1]Agosto!C71+[1]Septiembre!C71</f>
        <v>0</v>
      </c>
      <c r="D71" s="102">
        <f>[1]Julio!D71+[1]Agosto!D71+[1]Septiembre!D71</f>
        <v>0</v>
      </c>
      <c r="E71" s="103">
        <f>[1]Julio!E71+[1]Agosto!E71+[1]Septiembre!E71</f>
        <v>0</v>
      </c>
      <c r="F71" s="112">
        <f t="shared" si="2"/>
        <v>0</v>
      </c>
      <c r="G71" s="105">
        <f>[1]Julio!G71+[1]Agosto!G71+[1]Septiembre!G71</f>
        <v>0</v>
      </c>
      <c r="H71" s="106">
        <f>IFERROR(([1]Julio!H71+[1]Agosto!H71+[1]Septiembre!H71)/$T$65,0)</f>
        <v>0</v>
      </c>
      <c r="I71" s="107">
        <f t="shared" si="3"/>
        <v>0</v>
      </c>
      <c r="J71" s="108">
        <f t="shared" si="4"/>
        <v>0</v>
      </c>
      <c r="K71" s="109">
        <f t="shared" si="5"/>
        <v>0</v>
      </c>
      <c r="L71" s="110">
        <f>IFERROR(([1]Julio!L71+[1]Agosto!L71+[1]Septiembre!L71) / $T$65,0)</f>
        <v>0</v>
      </c>
      <c r="N71" s="228"/>
      <c r="O71" s="229"/>
      <c r="P71" s="230"/>
      <c r="Q71" s="237"/>
      <c r="R71" s="238"/>
      <c r="S71" s="239"/>
      <c r="T71" s="113"/>
    </row>
    <row r="72" spans="1:20" ht="15.75" thickBot="1">
      <c r="A72" s="99" t="s">
        <v>144</v>
      </c>
      <c r="B72" s="111">
        <f>[1]Julio!B72+[1]Agosto!B72+[1]Septiembre!B72</f>
        <v>0</v>
      </c>
      <c r="C72" s="101">
        <f>[1]Julio!C72+[1]Agosto!C72+[1]Septiembre!C72</f>
        <v>0</v>
      </c>
      <c r="D72" s="102">
        <f>[1]Julio!D72+[1]Agosto!D72+[1]Septiembre!D72</f>
        <v>0</v>
      </c>
      <c r="E72" s="103">
        <f>[1]Julio!E72+[1]Agosto!E72+[1]Septiembre!E72</f>
        <v>0</v>
      </c>
      <c r="F72" s="112">
        <f t="shared" si="2"/>
        <v>0</v>
      </c>
      <c r="G72" s="105">
        <f>[1]Julio!G72+[1]Agosto!G72+[1]Septiembre!G72</f>
        <v>0</v>
      </c>
      <c r="H72" s="106">
        <f>IFERROR(([1]Julio!H72+[1]Agosto!H72+[1]Septiembre!H72)/$T$65,0)</f>
        <v>0</v>
      </c>
      <c r="I72" s="107">
        <f t="shared" si="3"/>
        <v>0</v>
      </c>
      <c r="J72" s="108">
        <f t="shared" si="4"/>
        <v>0</v>
      </c>
      <c r="K72" s="109">
        <f t="shared" si="5"/>
        <v>0</v>
      </c>
      <c r="L72" s="110">
        <f>IFERROR(([1]Julio!L72+[1]Agosto!L72+[1]Septiembre!L72) / $T$65,0)</f>
        <v>0</v>
      </c>
      <c r="O72" s="115"/>
      <c r="T72" s="113">
        <f>[1]Julio!$N$66</f>
        <v>31</v>
      </c>
    </row>
    <row r="73" spans="1:20" ht="15" customHeight="1">
      <c r="A73" s="99" t="s">
        <v>145</v>
      </c>
      <c r="B73" s="111">
        <f>[1]Julio!B73+[1]Agosto!B73+[1]Septiembre!B73</f>
        <v>0</v>
      </c>
      <c r="C73" s="101">
        <f>[1]Julio!C73+[1]Agosto!C73+[1]Septiembre!C73</f>
        <v>0</v>
      </c>
      <c r="D73" s="102">
        <f>[1]Julio!D73+[1]Agosto!D73+[1]Septiembre!D73</f>
        <v>0</v>
      </c>
      <c r="E73" s="103">
        <f>[1]Julio!E73+[1]Agosto!E73+[1]Septiembre!E73</f>
        <v>0</v>
      </c>
      <c r="F73" s="112">
        <f t="shared" si="2"/>
        <v>0</v>
      </c>
      <c r="G73" s="105">
        <f>[1]Julio!G73+[1]Agosto!G73+[1]Septiembre!G73</f>
        <v>0</v>
      </c>
      <c r="H73" s="106">
        <f>IFERROR(([1]Julio!H73+[1]Agosto!H73+[1]Septiembre!H73)/$T$65,0)</f>
        <v>0</v>
      </c>
      <c r="I73" s="107">
        <f t="shared" si="3"/>
        <v>0</v>
      </c>
      <c r="J73" s="108">
        <f t="shared" si="4"/>
        <v>0</v>
      </c>
      <c r="K73" s="109">
        <f t="shared" si="5"/>
        <v>0</v>
      </c>
      <c r="L73" s="110">
        <f>IFERROR(([1]Julio!L73+[1]Agosto!L73+[1]Septiembre!L73) / $T$65,0)</f>
        <v>0</v>
      </c>
      <c r="N73" s="231" t="s">
        <v>146</v>
      </c>
      <c r="O73" s="232"/>
      <c r="P73" s="233"/>
      <c r="Q73" s="240" t="s">
        <v>147</v>
      </c>
      <c r="R73" s="241"/>
      <c r="S73" s="242"/>
      <c r="T73" s="113">
        <f>[1]Agosto!$N$66</f>
        <v>31</v>
      </c>
    </row>
    <row r="74" spans="1:20">
      <c r="A74" s="99" t="s">
        <v>148</v>
      </c>
      <c r="B74" s="111">
        <f>[1]Julio!B74+[1]Agosto!B74+[1]Septiembre!B74</f>
        <v>0</v>
      </c>
      <c r="C74" s="101">
        <f>[1]Julio!C74+[1]Agosto!C74+[1]Septiembre!C74</f>
        <v>0</v>
      </c>
      <c r="D74" s="102">
        <f>[1]Julio!D74+[1]Agosto!D74+[1]Septiembre!D74</f>
        <v>0</v>
      </c>
      <c r="E74" s="103">
        <f>[1]Julio!E74+[1]Agosto!E74+[1]Septiembre!E74</f>
        <v>0</v>
      </c>
      <c r="F74" s="112">
        <f t="shared" si="2"/>
        <v>0</v>
      </c>
      <c r="G74" s="105">
        <f>[1]Julio!G74+[1]Agosto!G74+[1]Septiembre!G74</f>
        <v>0</v>
      </c>
      <c r="H74" s="106">
        <f>IFERROR(([1]Julio!H74+[1]Agosto!H74+[1]Septiembre!H74)/$T$65,0)</f>
        <v>0</v>
      </c>
      <c r="I74" s="107">
        <f t="shared" si="3"/>
        <v>0</v>
      </c>
      <c r="J74" s="108">
        <f t="shared" si="4"/>
        <v>0</v>
      </c>
      <c r="K74" s="109">
        <f t="shared" si="5"/>
        <v>0</v>
      </c>
      <c r="L74" s="110">
        <f>IFERROR(([1]Julio!L74+[1]Agosto!L74+[1]Septiembre!L74) / $T$65,0)</f>
        <v>0</v>
      </c>
      <c r="N74" s="234"/>
      <c r="O74" s="235"/>
      <c r="P74" s="236"/>
      <c r="Q74" s="243"/>
      <c r="R74" s="244"/>
      <c r="S74" s="245"/>
      <c r="T74" s="113">
        <f>[1]Septiembre!$N$66</f>
        <v>30</v>
      </c>
    </row>
    <row r="75" spans="1:20" ht="15.75" thickBot="1">
      <c r="A75" s="99" t="s">
        <v>149</v>
      </c>
      <c r="B75" s="111">
        <f>[1]Julio!B75+[1]Agosto!B75+[1]Septiembre!B75</f>
        <v>4</v>
      </c>
      <c r="C75" s="101">
        <f>[1]Julio!C75+[1]Agosto!C75+[1]Septiembre!C75</f>
        <v>4</v>
      </c>
      <c r="D75" s="102">
        <f>[1]Julio!D75+[1]Agosto!D75+[1]Septiembre!D75</f>
        <v>0</v>
      </c>
      <c r="E75" s="103">
        <f>[1]Julio!E75+[1]Agosto!E75+[1]Septiembre!E75</f>
        <v>0</v>
      </c>
      <c r="F75" s="112">
        <f t="shared" si="2"/>
        <v>4</v>
      </c>
      <c r="G75" s="105">
        <f>[1]Julio!G75+[1]Agosto!G75+[1]Septiembre!G75</f>
        <v>6</v>
      </c>
      <c r="H75" s="106">
        <f>IFERROR(([1]Julio!H75+[1]Agosto!H75+[1]Septiembre!H75)/$T$65,0)</f>
        <v>0</v>
      </c>
      <c r="I75" s="107">
        <f t="shared" si="3"/>
        <v>0</v>
      </c>
      <c r="J75" s="108">
        <f t="shared" si="4"/>
        <v>0</v>
      </c>
      <c r="K75" s="109">
        <f t="shared" si="5"/>
        <v>1.5</v>
      </c>
      <c r="L75" s="110">
        <f>IFERROR(([1]Julio!L75+[1]Agosto!L75+[1]Septiembre!L75) / $T$65,0)</f>
        <v>0</v>
      </c>
      <c r="N75" s="237"/>
      <c r="O75" s="238"/>
      <c r="P75" s="239"/>
      <c r="Q75" s="246"/>
      <c r="R75" s="247"/>
      <c r="S75" s="248"/>
    </row>
    <row r="76" spans="1:20" ht="15" customHeight="1">
      <c r="A76" s="99" t="s">
        <v>150</v>
      </c>
      <c r="B76" s="111">
        <f>[1]Julio!B76+[1]Agosto!B76+[1]Septiembre!B76</f>
        <v>232</v>
      </c>
      <c r="C76" s="101">
        <f>[1]Julio!C76+[1]Agosto!C76+[1]Septiembre!C76</f>
        <v>176</v>
      </c>
      <c r="D76" s="102">
        <f>[1]Julio!D76+[1]Agosto!D76+[1]Septiembre!D76</f>
        <v>0</v>
      </c>
      <c r="E76" s="103">
        <f>[1]Julio!E76+[1]Agosto!E76+[1]Septiembre!E76</f>
        <v>5</v>
      </c>
      <c r="F76" s="112">
        <f t="shared" si="2"/>
        <v>181</v>
      </c>
      <c r="G76" s="105">
        <f>[1]Julio!G76+[1]Agosto!G76+[1]Septiembre!G76</f>
        <v>940</v>
      </c>
      <c r="H76" s="106">
        <f>IFERROR(([1]Julio!H76+[1]Agosto!H76+[1]Septiembre!H76)/$T$65,0)</f>
        <v>28</v>
      </c>
      <c r="I76" s="107">
        <f t="shared" si="3"/>
        <v>2576</v>
      </c>
      <c r="J76" s="108">
        <f t="shared" si="4"/>
        <v>36.490683229813662</v>
      </c>
      <c r="K76" s="109">
        <f t="shared" si="5"/>
        <v>5.193370165745856</v>
      </c>
      <c r="L76" s="110">
        <f>IFERROR(([1]Julio!L76+[1]Agosto!L76+[1]Septiembre!L76) / $T$65,0)</f>
        <v>17</v>
      </c>
      <c r="N76" s="225" t="s">
        <v>151</v>
      </c>
      <c r="O76" s="226"/>
      <c r="P76" s="227"/>
    </row>
    <row r="77" spans="1:20">
      <c r="A77" s="114" t="s">
        <v>152</v>
      </c>
      <c r="B77" s="111">
        <f>[1]Julio!B77+[1]Agosto!B77+[1]Septiembre!B77</f>
        <v>0</v>
      </c>
      <c r="C77" s="101">
        <f>[1]Julio!C77+[1]Agosto!C77+[1]Septiembre!C77</f>
        <v>0</v>
      </c>
      <c r="D77" s="102">
        <f>[1]Julio!D77+[1]Agosto!D77+[1]Septiembre!D77</f>
        <v>0</v>
      </c>
      <c r="E77" s="103">
        <f>[1]Julio!E77+[1]Agosto!E77+[1]Septiembre!E77</f>
        <v>0</v>
      </c>
      <c r="F77" s="112">
        <f t="shared" si="2"/>
        <v>0</v>
      </c>
      <c r="G77" s="105">
        <f>[1]Julio!G77+[1]Agosto!G77+[1]Septiembre!G77</f>
        <v>0</v>
      </c>
      <c r="H77" s="106">
        <f>IFERROR(([1]Julio!H77+[1]Agosto!H77+[1]Septiembre!H77)/$T$65,0)</f>
        <v>0</v>
      </c>
      <c r="I77" s="107">
        <f t="shared" si="3"/>
        <v>0</v>
      </c>
      <c r="J77" s="108">
        <f t="shared" si="4"/>
        <v>0</v>
      </c>
      <c r="K77" s="109">
        <f t="shared" si="5"/>
        <v>0</v>
      </c>
      <c r="L77" s="110">
        <f>IFERROR(([1]Julio!L77+[1]Agosto!L77+[1]Septiembre!L77) / $T$65,0)</f>
        <v>0</v>
      </c>
      <c r="N77" s="225"/>
      <c r="O77" s="226"/>
      <c r="P77" s="227"/>
    </row>
    <row r="78" spans="1:20">
      <c r="A78" s="99" t="s">
        <v>153</v>
      </c>
      <c r="B78" s="111">
        <f>[1]Julio!B78+[1]Agosto!B78+[1]Septiembre!B78</f>
        <v>18</v>
      </c>
      <c r="C78" s="101">
        <f>[1]Julio!C78+[1]Agosto!C78+[1]Septiembre!C78</f>
        <v>14</v>
      </c>
      <c r="D78" s="102">
        <f>[1]Julio!D78+[1]Agosto!D78+[1]Septiembre!D78</f>
        <v>0</v>
      </c>
      <c r="E78" s="103">
        <f>[1]Julio!E78+[1]Agosto!E78+[1]Septiembre!E78</f>
        <v>0</v>
      </c>
      <c r="F78" s="112">
        <f t="shared" si="2"/>
        <v>14</v>
      </c>
      <c r="G78" s="105">
        <f>[1]Julio!G78+[1]Agosto!G78+[1]Septiembre!G78</f>
        <v>114</v>
      </c>
      <c r="H78" s="106">
        <f>IFERROR(([1]Julio!H78+[1]Agosto!H78+[1]Septiembre!H78)/$T$65,0)</f>
        <v>3</v>
      </c>
      <c r="I78" s="107">
        <f t="shared" si="3"/>
        <v>276</v>
      </c>
      <c r="J78" s="108">
        <f t="shared" si="4"/>
        <v>41.304347826086953</v>
      </c>
      <c r="K78" s="109">
        <f t="shared" si="5"/>
        <v>8.1428571428571423</v>
      </c>
      <c r="L78" s="110">
        <f>IFERROR(([1]Julio!L78+[1]Agosto!L78+[1]Septiembre!L78) / $T$65,0)</f>
        <v>1.3333333333333333</v>
      </c>
      <c r="N78" s="225"/>
      <c r="O78" s="226"/>
      <c r="P78" s="227"/>
    </row>
    <row r="79" spans="1:20" ht="15.75" thickBot="1">
      <c r="A79" s="99" t="s">
        <v>154</v>
      </c>
      <c r="B79" s="111">
        <f>[1]Julio!B79+[1]Agosto!B79+[1]Septiembre!B79</f>
        <v>2</v>
      </c>
      <c r="C79" s="101">
        <f>[1]Julio!C79+[1]Agosto!C79+[1]Septiembre!C79</f>
        <v>2</v>
      </c>
      <c r="D79" s="102">
        <f>[1]Julio!D79+[1]Agosto!D79+[1]Septiembre!D79</f>
        <v>0</v>
      </c>
      <c r="E79" s="103">
        <f>[1]Julio!E79+[1]Agosto!E79+[1]Septiembre!E79</f>
        <v>0</v>
      </c>
      <c r="F79" s="112">
        <f t="shared" si="2"/>
        <v>2</v>
      </c>
      <c r="G79" s="105">
        <f>[1]Julio!G79+[1]Agosto!G79+[1]Septiembre!G79</f>
        <v>6</v>
      </c>
      <c r="H79" s="106">
        <f>IFERROR(([1]Julio!H79+[1]Agosto!H79+[1]Septiembre!H79)/$T$65,0)</f>
        <v>0</v>
      </c>
      <c r="I79" s="107">
        <f t="shared" si="3"/>
        <v>0</v>
      </c>
      <c r="J79" s="108">
        <f t="shared" si="4"/>
        <v>0</v>
      </c>
      <c r="K79" s="109">
        <f t="shared" si="5"/>
        <v>3</v>
      </c>
      <c r="L79" s="110">
        <f>IFERROR(([1]Julio!L79+[1]Agosto!L79+[1]Septiembre!L79) / $T$65,0)</f>
        <v>0</v>
      </c>
      <c r="N79" s="228"/>
      <c r="O79" s="229"/>
      <c r="P79" s="230"/>
    </row>
    <row r="80" spans="1:20" ht="15" customHeight="1">
      <c r="A80" s="99" t="s">
        <v>155</v>
      </c>
      <c r="B80" s="111">
        <f>[1]Julio!B80+[1]Agosto!B80+[1]Septiembre!B80</f>
        <v>2</v>
      </c>
      <c r="C80" s="101">
        <f>[1]Julio!C80+[1]Agosto!C80+[1]Septiembre!C80</f>
        <v>2</v>
      </c>
      <c r="D80" s="102">
        <f>[1]Julio!D80+[1]Agosto!D80+[1]Septiembre!D80</f>
        <v>0</v>
      </c>
      <c r="E80" s="103">
        <f>[1]Julio!E80+[1]Agosto!E80+[1]Septiembre!E80</f>
        <v>0</v>
      </c>
      <c r="F80" s="112">
        <f t="shared" si="2"/>
        <v>2</v>
      </c>
      <c r="G80" s="105">
        <f>[1]Julio!G80+[1]Agosto!G80+[1]Septiembre!G80</f>
        <v>13</v>
      </c>
      <c r="H80" s="106">
        <f>IFERROR(([1]Julio!H80+[1]Agosto!H80+[1]Septiembre!H80)/$T$65,0)</f>
        <v>0</v>
      </c>
      <c r="I80" s="107">
        <f t="shared" si="3"/>
        <v>0</v>
      </c>
      <c r="J80" s="108">
        <f t="shared" si="4"/>
        <v>0</v>
      </c>
      <c r="K80" s="109">
        <f t="shared" si="5"/>
        <v>6.5</v>
      </c>
      <c r="L80" s="110">
        <f>IFERROR(([1]Julio!L80+[1]Agosto!L80+[1]Septiembre!L80) / $T$65,0)</f>
        <v>0</v>
      </c>
      <c r="N80" s="231" t="s">
        <v>156</v>
      </c>
      <c r="O80" s="232"/>
      <c r="P80" s="233"/>
    </row>
    <row r="81" spans="1:18">
      <c r="A81" s="99" t="s">
        <v>157</v>
      </c>
      <c r="B81" s="111">
        <f>[1]Julio!B81+[1]Agosto!B81+[1]Septiembre!B81</f>
        <v>0</v>
      </c>
      <c r="C81" s="101">
        <f>[1]Julio!C81+[1]Agosto!C81+[1]Septiembre!C81</f>
        <v>0</v>
      </c>
      <c r="D81" s="102">
        <f>[1]Julio!D81+[1]Agosto!D81+[1]Septiembre!D81</f>
        <v>0</v>
      </c>
      <c r="E81" s="103">
        <f>[1]Julio!E81+[1]Agosto!E81+[1]Septiembre!E81</f>
        <v>0</v>
      </c>
      <c r="F81" s="112">
        <f t="shared" si="2"/>
        <v>0</v>
      </c>
      <c r="G81" s="105">
        <f>[1]Julio!G81+[1]Agosto!G81+[1]Septiembre!G81</f>
        <v>0</v>
      </c>
      <c r="H81" s="106">
        <f>IFERROR(([1]Julio!H81+[1]Agosto!H81+[1]Septiembre!H81)/$T$65,0)</f>
        <v>0</v>
      </c>
      <c r="I81" s="107">
        <f t="shared" si="3"/>
        <v>0</v>
      </c>
      <c r="J81" s="108">
        <f t="shared" si="4"/>
        <v>0</v>
      </c>
      <c r="K81" s="109">
        <f t="shared" si="5"/>
        <v>0</v>
      </c>
      <c r="L81" s="110">
        <f>IFERROR(([1]Julio!L81+[1]Agosto!L81+[1]Septiembre!L81) / $T$65,0)</f>
        <v>0</v>
      </c>
      <c r="N81" s="234"/>
      <c r="O81" s="235"/>
      <c r="P81" s="236"/>
    </row>
    <row r="82" spans="1:18">
      <c r="A82" s="99" t="s">
        <v>158</v>
      </c>
      <c r="B82" s="111">
        <f>[1]Julio!B82+[1]Agosto!B82+[1]Septiembre!B82</f>
        <v>39</v>
      </c>
      <c r="C82" s="101">
        <f>[1]Julio!C82+[1]Agosto!C82+[1]Septiembre!C82</f>
        <v>32</v>
      </c>
      <c r="D82" s="102">
        <f>[1]Julio!D82+[1]Agosto!D82+[1]Septiembre!D82</f>
        <v>0</v>
      </c>
      <c r="E82" s="103">
        <f>[1]Julio!E82+[1]Agosto!E82+[1]Septiembre!E82</f>
        <v>1</v>
      </c>
      <c r="F82" s="112">
        <f t="shared" si="2"/>
        <v>33</v>
      </c>
      <c r="G82" s="105">
        <f>[1]Julio!G82+[1]Agosto!G82+[1]Septiembre!G82</f>
        <v>158</v>
      </c>
      <c r="H82" s="106">
        <f>IFERROR(([1]Julio!H82+[1]Agosto!H82+[1]Septiembre!H82)/$T$65,0)</f>
        <v>3</v>
      </c>
      <c r="I82" s="107">
        <f t="shared" si="3"/>
        <v>276</v>
      </c>
      <c r="J82" s="108">
        <f t="shared" si="4"/>
        <v>57.246376811594203</v>
      </c>
      <c r="K82" s="109">
        <f t="shared" si="5"/>
        <v>4.7878787878787881</v>
      </c>
      <c r="L82" s="110">
        <f>IFERROR(([1]Julio!L82+[1]Agosto!L82+[1]Septiembre!L82) / $T$65,0)</f>
        <v>2</v>
      </c>
      <c r="N82" s="234"/>
      <c r="O82" s="235"/>
      <c r="P82" s="236"/>
    </row>
    <row r="83" spans="1:18" ht="15.75" thickBot="1">
      <c r="A83" s="99" t="s">
        <v>159</v>
      </c>
      <c r="B83" s="111">
        <f>[1]Julio!B83+[1]Agosto!B83+[1]Septiembre!B83</f>
        <v>41</v>
      </c>
      <c r="C83" s="101">
        <f>[1]Julio!C83+[1]Agosto!C83+[1]Septiembre!C83</f>
        <v>31</v>
      </c>
      <c r="D83" s="102">
        <f>[1]Julio!D83+[1]Agosto!D83+[1]Septiembre!D83</f>
        <v>0</v>
      </c>
      <c r="E83" s="103">
        <f>[1]Julio!E83+[1]Agosto!E83+[1]Septiembre!E83</f>
        <v>0</v>
      </c>
      <c r="F83" s="112">
        <f t="shared" si="2"/>
        <v>31</v>
      </c>
      <c r="G83" s="105">
        <f>[1]Julio!G83+[1]Agosto!G83+[1]Septiembre!G83</f>
        <v>171</v>
      </c>
      <c r="H83" s="106">
        <f>IFERROR(([1]Julio!H83+[1]Agosto!H83+[1]Septiembre!H83)/$T$65,0)</f>
        <v>7</v>
      </c>
      <c r="I83" s="107">
        <f t="shared" si="3"/>
        <v>644</v>
      </c>
      <c r="J83" s="108">
        <f t="shared" si="4"/>
        <v>26.552795031055897</v>
      </c>
      <c r="K83" s="109">
        <f t="shared" si="5"/>
        <v>5.5161290322580649</v>
      </c>
      <c r="L83" s="110">
        <f>IFERROR(([1]Julio!L83+[1]Agosto!L83+[1]Septiembre!L83) / $T$65,0)</f>
        <v>3.3333333333333335</v>
      </c>
      <c r="N83" s="237"/>
      <c r="O83" s="238"/>
      <c r="P83" s="239"/>
    </row>
    <row r="84" spans="1:18">
      <c r="A84" s="99" t="s">
        <v>160</v>
      </c>
      <c r="B84" s="111">
        <f>[1]Julio!B84+[1]Agosto!B84+[1]Septiembre!B84</f>
        <v>108</v>
      </c>
      <c r="C84" s="101">
        <f>[1]Julio!C84+[1]Agosto!C84+[1]Septiembre!C84</f>
        <v>64</v>
      </c>
      <c r="D84" s="102">
        <f>[1]Julio!D84+[1]Agosto!D84+[1]Septiembre!D84</f>
        <v>6</v>
      </c>
      <c r="E84" s="103">
        <f>[1]Julio!E84+[1]Agosto!E84+[1]Septiembre!E84</f>
        <v>25</v>
      </c>
      <c r="F84" s="112">
        <f t="shared" si="2"/>
        <v>95</v>
      </c>
      <c r="G84" s="105">
        <f>[1]Julio!G84+[1]Agosto!G84+[1]Septiembre!G84</f>
        <v>150</v>
      </c>
      <c r="H84" s="106">
        <f>IFERROR(([1]Julio!H84+[1]Agosto!H84+[1]Septiembre!H84)/$T$65,0)</f>
        <v>6.333333333333333</v>
      </c>
      <c r="I84" s="107">
        <f t="shared" si="3"/>
        <v>582.66666666666663</v>
      </c>
      <c r="J84" s="108">
        <f t="shared" si="4"/>
        <v>25.743707093821509</v>
      </c>
      <c r="K84" s="109">
        <f t="shared" si="5"/>
        <v>1.5789473684210527</v>
      </c>
      <c r="L84" s="110">
        <f>IFERROR(([1]Julio!L84+[1]Agosto!L84+[1]Septiembre!L84) / $T$65,0)</f>
        <v>4.333333333333333</v>
      </c>
    </row>
    <row r="85" spans="1:18">
      <c r="A85" s="99" t="s">
        <v>161</v>
      </c>
      <c r="B85" s="111">
        <f>[1]Julio!B85+[1]Agosto!B85+[1]Septiembre!B85</f>
        <v>66</v>
      </c>
      <c r="C85" s="101">
        <f>[1]Julio!C85+[1]Agosto!C85+[1]Septiembre!C85</f>
        <v>50</v>
      </c>
      <c r="D85" s="102">
        <f>[1]Julio!D85+[1]Agosto!D85+[1]Septiembre!D85</f>
        <v>4</v>
      </c>
      <c r="E85" s="103">
        <f>[1]Julio!E85+[1]Agosto!E85+[1]Septiembre!E85</f>
        <v>1</v>
      </c>
      <c r="F85" s="112">
        <f t="shared" si="2"/>
        <v>55</v>
      </c>
      <c r="G85" s="105">
        <f>[1]Julio!G85+[1]Agosto!G85+[1]Septiembre!G85</f>
        <v>216</v>
      </c>
      <c r="H85" s="106">
        <f>IFERROR(([1]Julio!H85+[1]Agosto!H85+[1]Septiembre!H85)/$T$65,0)</f>
        <v>13</v>
      </c>
      <c r="I85" s="107">
        <f t="shared" si="3"/>
        <v>1196</v>
      </c>
      <c r="J85" s="108">
        <f t="shared" si="4"/>
        <v>18.060200668896321</v>
      </c>
      <c r="K85" s="109">
        <f t="shared" si="5"/>
        <v>3.9272727272727272</v>
      </c>
      <c r="L85" s="110">
        <f>IFERROR(([1]Julio!L85+[1]Agosto!L85+[1]Septiembre!L85) / $T$65,0)</f>
        <v>3.6666666666666665</v>
      </c>
    </row>
    <row r="86" spans="1:18" ht="15.75" thickBot="1">
      <c r="A86" s="116" t="s">
        <v>23</v>
      </c>
      <c r="B86" s="117">
        <f t="shared" ref="B86:I86" si="6">SUM(B66:B85)</f>
        <v>1617</v>
      </c>
      <c r="C86" s="118">
        <f t="shared" si="6"/>
        <v>1301</v>
      </c>
      <c r="D86" s="119">
        <f t="shared" si="6"/>
        <v>10</v>
      </c>
      <c r="E86" s="119">
        <f t="shared" si="6"/>
        <v>88</v>
      </c>
      <c r="F86" s="119">
        <f t="shared" si="6"/>
        <v>1399</v>
      </c>
      <c r="G86" s="120">
        <f t="shared" si="6"/>
        <v>4948</v>
      </c>
      <c r="H86" s="121">
        <f t="shared" si="6"/>
        <v>115.33333333333333</v>
      </c>
      <c r="I86" s="119">
        <f t="shared" si="6"/>
        <v>10610.666666666666</v>
      </c>
      <c r="J86" s="121">
        <f>IFERROR(SUM(G86/I86)*100,0)</f>
        <v>46.632319678311134</v>
      </c>
      <c r="K86" s="121">
        <f t="shared" si="5"/>
        <v>3.5368120085775554</v>
      </c>
      <c r="L86" s="122">
        <f>SUM(L66:L85)</f>
        <v>72.666666666666671</v>
      </c>
    </row>
    <row r="87" spans="1:18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5"/>
      <c r="N87" s="125"/>
      <c r="O87" s="126"/>
      <c r="P87" s="126"/>
      <c r="Q87" s="126"/>
    </row>
    <row r="88" spans="1:18" ht="16.5" thickBot="1">
      <c r="A88" s="249" t="s">
        <v>162</v>
      </c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127"/>
      <c r="M88" s="127"/>
      <c r="N88" s="128"/>
      <c r="O88" s="128"/>
      <c r="P88" s="128"/>
      <c r="Q88" s="128"/>
      <c r="R88" s="126"/>
    </row>
    <row r="89" spans="1:18" ht="15.75" customHeight="1">
      <c r="A89" s="250" t="s">
        <v>163</v>
      </c>
      <c r="B89" s="251"/>
      <c r="C89" s="254" t="s">
        <v>164</v>
      </c>
      <c r="D89" s="255"/>
      <c r="E89" s="255"/>
      <c r="F89" s="255"/>
      <c r="G89" s="255"/>
      <c r="H89" s="255"/>
      <c r="I89" s="255"/>
      <c r="J89" s="256"/>
      <c r="K89" s="129"/>
      <c r="L89" s="130"/>
      <c r="M89" s="130"/>
      <c r="N89" s="131"/>
      <c r="O89" s="126"/>
      <c r="P89" s="126"/>
      <c r="Q89" s="126"/>
      <c r="R89" s="126"/>
    </row>
    <row r="90" spans="1:18" ht="15.75" thickBot="1">
      <c r="A90" s="252"/>
      <c r="B90" s="253"/>
      <c r="C90" s="132" t="s">
        <v>165</v>
      </c>
      <c r="D90" s="133" t="s">
        <v>166</v>
      </c>
      <c r="E90" s="133" t="s">
        <v>167</v>
      </c>
      <c r="F90" s="133" t="s">
        <v>168</v>
      </c>
      <c r="G90" s="133" t="s">
        <v>169</v>
      </c>
      <c r="H90" s="133" t="s">
        <v>170</v>
      </c>
      <c r="I90" s="134" t="s">
        <v>171</v>
      </c>
      <c r="J90" s="135" t="s">
        <v>172</v>
      </c>
      <c r="K90" s="136" t="s">
        <v>23</v>
      </c>
      <c r="L90" s="126"/>
      <c r="M90" s="126"/>
      <c r="N90" s="126"/>
      <c r="O90" s="126"/>
      <c r="P90" s="126"/>
      <c r="Q90" s="126"/>
      <c r="R90" s="126"/>
    </row>
    <row r="91" spans="1:18">
      <c r="A91" s="215" t="s">
        <v>173</v>
      </c>
      <c r="B91" s="137" t="s">
        <v>174</v>
      </c>
      <c r="C91" s="138">
        <f>[1]Julio!C91+[1]Agosto!C91+[1]Septiembre!C91</f>
        <v>2</v>
      </c>
      <c r="D91" s="139">
        <f>[1]Julio!D91+[1]Agosto!D91+[1]Septiembre!D91</f>
        <v>77</v>
      </c>
      <c r="E91" s="139">
        <f>[1]Julio!E91+[1]Agosto!E91+[1]Septiembre!E91</f>
        <v>93</v>
      </c>
      <c r="F91" s="139">
        <f>[1]Julio!F91+[1]Agosto!F91+[1]Septiembre!F91</f>
        <v>75</v>
      </c>
      <c r="G91" s="139">
        <f>[1]Julio!G91+[1]Agosto!G91+[1]Septiembre!G91</f>
        <v>32</v>
      </c>
      <c r="H91" s="139">
        <f>[1]Julio!H91+[1]Agosto!H91+[1]Septiembre!H91</f>
        <v>19</v>
      </c>
      <c r="I91" s="139">
        <f>[1]Julio!I91+[1]Agosto!I91+[1]Septiembre!I91</f>
        <v>4</v>
      </c>
      <c r="J91" s="140">
        <f>[1]Julio!J91+[1]Agosto!J91+[1]Septiembre!J91</f>
        <v>0</v>
      </c>
      <c r="K91" s="141">
        <f t="shared" ref="K91:K99" si="7">SUM(J91+I91+H91+G91+F91+E91+D91+C91)</f>
        <v>302</v>
      </c>
      <c r="L91" s="126"/>
      <c r="M91" s="126"/>
      <c r="N91" s="126"/>
      <c r="O91" s="126"/>
      <c r="P91" s="126"/>
      <c r="Q91" s="126"/>
      <c r="R91" s="126"/>
    </row>
    <row r="92" spans="1:18">
      <c r="A92" s="216"/>
      <c r="B92" s="142" t="s">
        <v>175</v>
      </c>
      <c r="C92" s="143">
        <f>[1]Julio!C92+[1]Agosto!C92+[1]Septiembre!C92</f>
        <v>1</v>
      </c>
      <c r="D92" s="144">
        <f>[1]Julio!D92+[1]Agosto!D92+[1]Septiembre!D92</f>
        <v>77</v>
      </c>
      <c r="E92" s="144">
        <f>[1]Julio!E92+[1]Agosto!E92+[1]Septiembre!E92</f>
        <v>119</v>
      </c>
      <c r="F92" s="144">
        <f>[1]Julio!F92+[1]Agosto!F92+[1]Septiembre!F92</f>
        <v>75</v>
      </c>
      <c r="G92" s="144">
        <f>[1]Julio!G92+[1]Agosto!G92+[1]Septiembre!G92</f>
        <v>48</v>
      </c>
      <c r="H92" s="144">
        <f>[1]Julio!H92+[1]Agosto!H92+[1]Septiembre!H92</f>
        <v>25</v>
      </c>
      <c r="I92" s="144">
        <f>[1]Julio!I92+[1]Agosto!I92+[1]Septiembre!I92</f>
        <v>2</v>
      </c>
      <c r="J92" s="145">
        <f>[1]Julio!J92+[1]Agosto!J92+[1]Septiembre!J92</f>
        <v>0</v>
      </c>
      <c r="K92" s="146">
        <f t="shared" si="7"/>
        <v>347</v>
      </c>
    </row>
    <row r="93" spans="1:18" ht="15.75" thickBot="1">
      <c r="A93" s="217"/>
      <c r="B93" s="147" t="s">
        <v>23</v>
      </c>
      <c r="C93" s="148">
        <f t="shared" ref="C93:J93" si="8">SUM(C91+C92)</f>
        <v>3</v>
      </c>
      <c r="D93" s="149">
        <f t="shared" si="8"/>
        <v>154</v>
      </c>
      <c r="E93" s="149">
        <f t="shared" si="8"/>
        <v>212</v>
      </c>
      <c r="F93" s="149">
        <f t="shared" si="8"/>
        <v>150</v>
      </c>
      <c r="G93" s="149">
        <f t="shared" si="8"/>
        <v>80</v>
      </c>
      <c r="H93" s="149">
        <f t="shared" si="8"/>
        <v>44</v>
      </c>
      <c r="I93" s="149">
        <f t="shared" si="8"/>
        <v>6</v>
      </c>
      <c r="J93" s="150">
        <f t="shared" si="8"/>
        <v>0</v>
      </c>
      <c r="K93" s="151">
        <f t="shared" si="7"/>
        <v>649</v>
      </c>
    </row>
    <row r="94" spans="1:18" ht="15.75" thickBot="1">
      <c r="A94" s="152"/>
      <c r="B94" s="153" t="s">
        <v>176</v>
      </c>
      <c r="C94" s="154">
        <f>[1]Julio!C94+[1]Agosto!C94+[1]Septiembre!C94</f>
        <v>0</v>
      </c>
      <c r="D94" s="155">
        <f>[1]Julio!D94+[1]Agosto!D94+[1]Septiembre!D94</f>
        <v>0</v>
      </c>
      <c r="E94" s="155">
        <f>[1]Julio!E94+[1]Agosto!E94+[1]Septiembre!E94</f>
        <v>1</v>
      </c>
      <c r="F94" s="155">
        <f>[1]Julio!F94+[1]Agosto!F94+[1]Septiembre!F94</f>
        <v>3</v>
      </c>
      <c r="G94" s="155">
        <f>[1]Julio!G94+[1]Agosto!G94+[1]Septiembre!G94</f>
        <v>1</v>
      </c>
      <c r="H94" s="155">
        <f>[1]Julio!H94+[1]Agosto!H94+[1]Septiembre!H94</f>
        <v>1</v>
      </c>
      <c r="I94" s="155">
        <f>[1]Julio!I94+[1]Agosto!I94+[1]Septiembre!I94</f>
        <v>0</v>
      </c>
      <c r="J94" s="156">
        <f>[1]Julio!J94+[1]Agosto!J94+[1]Septiembre!J94</f>
        <v>0</v>
      </c>
      <c r="K94" s="157">
        <f t="shared" si="7"/>
        <v>6</v>
      </c>
    </row>
    <row r="95" spans="1:18">
      <c r="A95" s="209" t="s">
        <v>177</v>
      </c>
      <c r="B95" s="158" t="s">
        <v>178</v>
      </c>
      <c r="C95" s="138">
        <f>[1]Julio!C95+[1]Agosto!C95+[1]Septiembre!C95</f>
        <v>3</v>
      </c>
      <c r="D95" s="139">
        <f>[1]Julio!D95+[1]Agosto!D95+[1]Septiembre!D95</f>
        <v>153</v>
      </c>
      <c r="E95" s="139">
        <f>[1]Julio!E95+[1]Agosto!E95+[1]Septiembre!E95</f>
        <v>209</v>
      </c>
      <c r="F95" s="139">
        <f>[1]Julio!F95+[1]Agosto!F95+[1]Septiembre!F95</f>
        <v>148</v>
      </c>
      <c r="G95" s="139">
        <f>[1]Julio!G95+[1]Agosto!G95+[1]Septiembre!G95</f>
        <v>77</v>
      </c>
      <c r="H95" s="139">
        <f>[1]Julio!H95+[1]Agosto!H95+[1]Septiembre!H95</f>
        <v>42</v>
      </c>
      <c r="I95" s="139">
        <f>[1]Julio!I95+[1]Agosto!I95+[1]Septiembre!I95</f>
        <v>6</v>
      </c>
      <c r="J95" s="140">
        <f>[1]Julio!J95+[1]Agosto!J95+[1]Septiembre!J95</f>
        <v>0</v>
      </c>
      <c r="K95" s="141">
        <f t="shared" si="7"/>
        <v>638</v>
      </c>
    </row>
    <row r="96" spans="1:18">
      <c r="A96" s="210"/>
      <c r="B96" s="159" t="s">
        <v>179</v>
      </c>
      <c r="C96" s="143">
        <f>[1]Julio!C96+[1]Agosto!C96+[1]Septiembre!C96</f>
        <v>0</v>
      </c>
      <c r="D96" s="144">
        <f>[1]Julio!D96+[1]Agosto!D96+[1]Septiembre!D96</f>
        <v>1</v>
      </c>
      <c r="E96" s="144">
        <f>[1]Julio!E96+[1]Agosto!E96+[1]Septiembre!E96</f>
        <v>3</v>
      </c>
      <c r="F96" s="144">
        <f>[1]Julio!F96+[1]Agosto!F96+[1]Septiembre!F96</f>
        <v>2</v>
      </c>
      <c r="G96" s="144">
        <f>[1]Julio!G96+[1]Agosto!G96+[1]Septiembre!G96</f>
        <v>3</v>
      </c>
      <c r="H96" s="144">
        <f>[1]Julio!H96+[1]Agosto!H96+[1]Septiembre!H96</f>
        <v>2</v>
      </c>
      <c r="I96" s="144">
        <f>[1]Julio!I96+[1]Agosto!I96+[1]Septiembre!I96</f>
        <v>0</v>
      </c>
      <c r="J96" s="145">
        <f>[1]Julio!J96+[1]Agosto!J96+[1]Septiembre!J96</f>
        <v>0</v>
      </c>
      <c r="K96" s="146">
        <f t="shared" si="7"/>
        <v>11</v>
      </c>
    </row>
    <row r="97" spans="1:18" ht="15.75" thickBot="1">
      <c r="A97" s="211"/>
      <c r="B97" s="160" t="s">
        <v>23</v>
      </c>
      <c r="C97" s="161">
        <f>C96+C95</f>
        <v>3</v>
      </c>
      <c r="D97" s="162">
        <f t="shared" ref="D97:J97" si="9">D96+D95</f>
        <v>154</v>
      </c>
      <c r="E97" s="162">
        <f t="shared" si="9"/>
        <v>212</v>
      </c>
      <c r="F97" s="162">
        <f t="shared" si="9"/>
        <v>150</v>
      </c>
      <c r="G97" s="162">
        <f t="shared" si="9"/>
        <v>80</v>
      </c>
      <c r="H97" s="162">
        <f t="shared" si="9"/>
        <v>44</v>
      </c>
      <c r="I97" s="162">
        <f t="shared" si="9"/>
        <v>6</v>
      </c>
      <c r="J97" s="163">
        <f t="shared" si="9"/>
        <v>0</v>
      </c>
      <c r="K97" s="151">
        <f t="shared" si="7"/>
        <v>649</v>
      </c>
      <c r="R97" s="164"/>
    </row>
    <row r="98" spans="1:18">
      <c r="A98" s="165"/>
      <c r="B98" s="137" t="s">
        <v>180</v>
      </c>
      <c r="C98" s="138">
        <f>[1]Julio!C98+[1]Agosto!C98+[1]Septiembre!C98</f>
        <v>0</v>
      </c>
      <c r="D98" s="139">
        <f>[1]Julio!D98+[1]Agosto!D98+[1]Septiembre!D98</f>
        <v>19</v>
      </c>
      <c r="E98" s="139">
        <f>[1]Julio!E98+[1]Agosto!E98+[1]Septiembre!E98</f>
        <v>21</v>
      </c>
      <c r="F98" s="139">
        <f>[1]Julio!F98+[1]Agosto!F98+[1]Septiembre!F98</f>
        <v>28</v>
      </c>
      <c r="G98" s="139">
        <f>[1]Julio!G98+[1]Agosto!G98+[1]Septiembre!G98</f>
        <v>9</v>
      </c>
      <c r="H98" s="139">
        <f>[1]Julio!H98+[1]Agosto!H98+[1]Septiembre!H98</f>
        <v>4</v>
      </c>
      <c r="I98" s="139">
        <f>[1]Julio!I98+[1]Agosto!I98+[1]Septiembre!I98</f>
        <v>6</v>
      </c>
      <c r="J98" s="140">
        <f>[1]Julio!J98+[1]Agosto!J98+[1]Septiembre!J98</f>
        <v>1</v>
      </c>
      <c r="K98" s="141">
        <f t="shared" si="7"/>
        <v>88</v>
      </c>
    </row>
    <row r="99" spans="1:18" ht="15.75" thickBot="1">
      <c r="A99" s="166"/>
      <c r="B99" s="167" t="s">
        <v>181</v>
      </c>
      <c r="C99" s="168">
        <f>[1]Julio!C99+[1]Agosto!C99+[1]Septiembre!C99</f>
        <v>0</v>
      </c>
      <c r="D99" s="169">
        <f>[1]Julio!D99+[1]Agosto!D99+[1]Septiembre!D99</f>
        <v>24</v>
      </c>
      <c r="E99" s="169">
        <f>[1]Julio!E99+[1]Agosto!E99+[1]Septiembre!E99</f>
        <v>39</v>
      </c>
      <c r="F99" s="169">
        <f>[1]Julio!F99+[1]Agosto!F99+[1]Septiembre!F99</f>
        <v>19</v>
      </c>
      <c r="G99" s="169">
        <f>[1]Julio!G99+[1]Agosto!G99+[1]Septiembre!G99</f>
        <v>13</v>
      </c>
      <c r="H99" s="169">
        <f>[1]Julio!H99+[1]Agosto!H99+[1]Septiembre!H99</f>
        <v>7</v>
      </c>
      <c r="I99" s="169">
        <f>[1]Julio!I99+[1]Agosto!I99+[1]Septiembre!I99</f>
        <v>1</v>
      </c>
      <c r="J99" s="170">
        <f>[1]Julio!J99+[1]Agosto!J99+[1]Septiembre!J99</f>
        <v>0</v>
      </c>
      <c r="K99" s="151">
        <f t="shared" si="7"/>
        <v>103</v>
      </c>
    </row>
    <row r="100" spans="1:18" ht="15.75" thickBo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8" ht="15.75">
      <c r="A101" s="212" t="s">
        <v>182</v>
      </c>
      <c r="B101" s="213"/>
      <c r="C101" s="213"/>
      <c r="D101" s="213"/>
      <c r="E101" s="213"/>
      <c r="F101" s="213"/>
      <c r="G101" s="214"/>
      <c r="H101" s="127"/>
      <c r="I101" s="127"/>
      <c r="J101" s="127"/>
      <c r="K101" s="127"/>
      <c r="L101" s="127"/>
      <c r="M101" s="127"/>
      <c r="Q101" t="s">
        <v>94</v>
      </c>
    </row>
    <row r="102" spans="1:18">
      <c r="A102" s="197" t="s">
        <v>183</v>
      </c>
      <c r="B102" s="198"/>
      <c r="C102" s="198"/>
      <c r="D102" s="198"/>
      <c r="E102" s="198"/>
      <c r="F102" s="207">
        <f>[1]Julio!F102+[1]Agosto!F102+[1]Septiembre!F102</f>
        <v>0</v>
      </c>
      <c r="G102" s="208">
        <f>[1]Julio!G102+[1]Agosto!G102+[1]Septiembre!G102</f>
        <v>0</v>
      </c>
      <c r="H102" s="171"/>
      <c r="I102" s="171"/>
      <c r="J102" s="171"/>
      <c r="K102" s="171"/>
      <c r="L102" s="171"/>
      <c r="M102" s="126"/>
    </row>
    <row r="103" spans="1:18">
      <c r="A103" s="197" t="s">
        <v>184</v>
      </c>
      <c r="B103" s="198"/>
      <c r="C103" s="198"/>
      <c r="D103" s="198"/>
      <c r="E103" s="198"/>
      <c r="F103" s="207">
        <f>[1]Julio!F103+[1]Agosto!F103+[1]Septiembre!F103</f>
        <v>0</v>
      </c>
      <c r="G103" s="208">
        <f>[1]Julio!G103+[1]Agosto!G103+[1]Septiembre!G103</f>
        <v>0</v>
      </c>
      <c r="H103" s="171"/>
      <c r="I103" s="171"/>
      <c r="J103" s="171"/>
      <c r="K103" s="171"/>
      <c r="L103" s="171"/>
      <c r="M103" s="126"/>
    </row>
    <row r="104" spans="1:18">
      <c r="A104" s="197" t="s">
        <v>185</v>
      </c>
      <c r="B104" s="198"/>
      <c r="C104" s="198"/>
      <c r="D104" s="198"/>
      <c r="E104" s="198"/>
      <c r="F104" s="207">
        <f>[1]Julio!F104+[1]Agosto!F104+[1]Septiembre!F104</f>
        <v>0</v>
      </c>
      <c r="G104" s="208">
        <f>[1]Julio!G104+[1]Agosto!G104+[1]Septiembre!G104</f>
        <v>0</v>
      </c>
      <c r="H104" s="171"/>
      <c r="I104" s="171"/>
      <c r="J104" s="171"/>
      <c r="K104" s="171"/>
      <c r="L104" s="171"/>
      <c r="M104" s="126"/>
    </row>
    <row r="105" spans="1:18">
      <c r="A105" s="197" t="s">
        <v>186</v>
      </c>
      <c r="B105" s="198"/>
      <c r="C105" s="198"/>
      <c r="D105" s="198"/>
      <c r="E105" s="198"/>
      <c r="F105" s="199">
        <f>[1]Julio!F105+[1]Agosto!F105+[1]Septiembre!F105</f>
        <v>0</v>
      </c>
      <c r="G105" s="200">
        <f>[1]Julio!G105+[1]Agosto!G105+[1]Septiembre!G105</f>
        <v>0</v>
      </c>
      <c r="H105" s="171"/>
      <c r="I105" s="171"/>
      <c r="J105" s="171"/>
      <c r="K105" s="171"/>
      <c r="L105" s="171"/>
      <c r="M105" s="126"/>
    </row>
    <row r="106" spans="1:18">
      <c r="A106" s="197" t="s">
        <v>187</v>
      </c>
      <c r="B106" s="198"/>
      <c r="C106" s="198"/>
      <c r="D106" s="198"/>
      <c r="E106" s="198"/>
      <c r="F106" s="199">
        <f>[1]Julio!F106+[1]Agosto!F106+[1]Septiembre!F106</f>
        <v>0</v>
      </c>
      <c r="G106" s="200">
        <f>[1]Julio!G106+[1]Agosto!G106+[1]Septiembre!G106</f>
        <v>0</v>
      </c>
      <c r="H106" s="171"/>
      <c r="I106" s="171"/>
      <c r="J106" s="171"/>
      <c r="K106" s="171"/>
      <c r="L106" s="171"/>
      <c r="M106" s="126"/>
    </row>
    <row r="107" spans="1:18">
      <c r="A107" s="201" t="s">
        <v>188</v>
      </c>
      <c r="B107" s="202"/>
      <c r="C107" s="202"/>
      <c r="D107" s="202"/>
      <c r="E107" s="202"/>
      <c r="F107" s="203">
        <f>SUM(F105+F106)</f>
        <v>0</v>
      </c>
      <c r="G107" s="204"/>
      <c r="H107" s="172"/>
      <c r="I107" s="172"/>
      <c r="J107" s="172"/>
      <c r="K107" s="172"/>
      <c r="L107" s="172"/>
      <c r="M107" s="126"/>
    </row>
    <row r="108" spans="1:18">
      <c r="A108" s="197" t="s">
        <v>189</v>
      </c>
      <c r="B108" s="198"/>
      <c r="C108" s="198"/>
      <c r="D108" s="198"/>
      <c r="E108" s="198"/>
      <c r="F108" s="205">
        <f>[1]Julio!F108+[1]Agosto!F108+[1]Septiembre!F108</f>
        <v>0</v>
      </c>
      <c r="G108" s="206">
        <f>[1]Julio!G108+[1]Agosto!G108+[1]Septiembre!G108</f>
        <v>0</v>
      </c>
      <c r="H108" s="171"/>
      <c r="I108" s="171"/>
      <c r="J108" s="171"/>
      <c r="K108" s="171"/>
      <c r="L108" s="171"/>
      <c r="M108" s="126"/>
    </row>
    <row r="109" spans="1:18">
      <c r="A109" s="197" t="s">
        <v>190</v>
      </c>
      <c r="B109" s="198"/>
      <c r="C109" s="198"/>
      <c r="D109" s="198"/>
      <c r="E109" s="198"/>
      <c r="F109" s="199">
        <f>[1]Julio!F109+[1]Agosto!F109+[1]Septiembre!F109</f>
        <v>0</v>
      </c>
      <c r="G109" s="200">
        <f>[1]Julio!G109+[1]Agosto!G109+[1]Septiembre!G109</f>
        <v>0</v>
      </c>
      <c r="H109" s="171"/>
      <c r="I109" s="171"/>
      <c r="J109" s="171"/>
      <c r="K109" s="171"/>
      <c r="L109" s="171"/>
      <c r="M109" s="126"/>
    </row>
    <row r="110" spans="1:18">
      <c r="A110" s="197" t="s">
        <v>191</v>
      </c>
      <c r="B110" s="198"/>
      <c r="C110" s="198"/>
      <c r="D110" s="198"/>
      <c r="E110" s="198"/>
      <c r="F110" s="199">
        <f>[1]Julio!F110+[1]Agosto!F110+[1]Septiembre!F110</f>
        <v>0</v>
      </c>
      <c r="G110" s="200">
        <f>[1]Julio!G110+[1]Agosto!G110+[1]Septiembre!G110</f>
        <v>0</v>
      </c>
      <c r="H110" s="171"/>
      <c r="I110" s="171"/>
      <c r="J110" s="171"/>
      <c r="K110" s="171"/>
      <c r="L110" s="171"/>
      <c r="M110" s="126"/>
    </row>
    <row r="111" spans="1:18">
      <c r="A111" s="197" t="s">
        <v>192</v>
      </c>
      <c r="B111" s="198"/>
      <c r="C111" s="198"/>
      <c r="D111" s="198"/>
      <c r="E111" s="198"/>
      <c r="F111" s="199">
        <f>[1]Julio!F111+[1]Agosto!F111+[1]Septiembre!F111</f>
        <v>0</v>
      </c>
      <c r="G111" s="200">
        <f>[1]Julio!G111+[1]Agosto!G111+[1]Septiembre!G111</f>
        <v>0</v>
      </c>
      <c r="H111" s="171"/>
      <c r="I111" s="171"/>
      <c r="J111" s="171"/>
      <c r="K111" s="171"/>
      <c r="L111" s="171"/>
      <c r="M111" s="126"/>
    </row>
    <row r="112" spans="1:18">
      <c r="A112" s="201" t="s">
        <v>193</v>
      </c>
      <c r="B112" s="202"/>
      <c r="C112" s="202"/>
      <c r="D112" s="202"/>
      <c r="E112" s="202"/>
      <c r="F112" s="203">
        <f>SUM(F108+F109+F110+F111)</f>
        <v>0</v>
      </c>
      <c r="G112" s="204"/>
      <c r="H112" s="172"/>
      <c r="I112" s="172"/>
      <c r="J112" s="172"/>
      <c r="K112" s="172"/>
      <c r="L112" s="172"/>
      <c r="M112" s="126"/>
    </row>
    <row r="113" spans="1:16" ht="15.75" thickBot="1">
      <c r="A113" s="176" t="s">
        <v>194</v>
      </c>
      <c r="B113" s="177"/>
      <c r="C113" s="177"/>
      <c r="D113" s="177"/>
      <c r="E113" s="177"/>
      <c r="F113" s="178">
        <f>[1]Julio!F113+[1]Agosto!F113+[1]Septiembre!F113</f>
        <v>0</v>
      </c>
      <c r="G113" s="179">
        <f>[1]Julio!G113+[1]Agosto!G113+[1]Septiembre!G113</f>
        <v>0</v>
      </c>
      <c r="H113" s="171"/>
      <c r="I113" s="171"/>
      <c r="J113" s="171"/>
      <c r="K113" s="171"/>
      <c r="L113" s="171"/>
      <c r="M113" s="126"/>
    </row>
    <row r="114" spans="1:16" ht="9.75" customHeight="1" thickBot="1"/>
    <row r="115" spans="1:16">
      <c r="A115" s="180" t="s">
        <v>195</v>
      </c>
      <c r="B115" s="181"/>
      <c r="C115" s="181"/>
      <c r="D115" s="181"/>
      <c r="E115" s="181"/>
      <c r="F115" s="182"/>
      <c r="G115" s="183"/>
      <c r="H115" s="184"/>
      <c r="I115" s="184"/>
      <c r="J115" s="185"/>
    </row>
    <row r="116" spans="1:16" ht="15.75" thickBot="1">
      <c r="A116" s="186" t="s">
        <v>196</v>
      </c>
      <c r="B116" s="187"/>
      <c r="C116" s="187"/>
      <c r="D116" s="187"/>
      <c r="E116" s="187"/>
      <c r="F116" s="188"/>
      <c r="G116" s="186" t="s">
        <v>197</v>
      </c>
      <c r="H116" s="187"/>
      <c r="I116" s="187"/>
      <c r="J116" s="188"/>
    </row>
    <row r="117" spans="1:16" ht="22.5" customHeight="1" thickBot="1">
      <c r="A117" s="173" t="s">
        <v>198</v>
      </c>
      <c r="B117" s="189"/>
      <c r="C117" s="189"/>
      <c r="D117" s="189"/>
      <c r="E117" s="189"/>
      <c r="F117" s="189"/>
      <c r="G117" s="189"/>
      <c r="H117" s="189"/>
      <c r="I117" s="189"/>
      <c r="J117" s="190"/>
    </row>
    <row r="118" spans="1:16">
      <c r="A118" s="191"/>
      <c r="B118" s="192"/>
      <c r="C118" s="192"/>
      <c r="D118" s="192"/>
      <c r="E118" s="192"/>
      <c r="F118" s="193"/>
      <c r="G118" s="191" t="s">
        <v>199</v>
      </c>
      <c r="H118" s="192"/>
      <c r="I118" s="192"/>
      <c r="J118" s="193"/>
    </row>
    <row r="119" spans="1:16" ht="15.75" thickBot="1">
      <c r="A119" s="194" t="s">
        <v>200</v>
      </c>
      <c r="B119" s="195"/>
      <c r="C119" s="195"/>
      <c r="D119" s="195"/>
      <c r="E119" s="195"/>
      <c r="F119" s="196"/>
      <c r="G119" s="194" t="s">
        <v>201</v>
      </c>
      <c r="H119" s="195"/>
      <c r="I119" s="195"/>
      <c r="J119" s="196"/>
    </row>
    <row r="120" spans="1:16">
      <c r="A120" s="175" t="s">
        <v>202</v>
      </c>
      <c r="B120" s="175"/>
      <c r="C120" s="175"/>
      <c r="D120" s="175"/>
      <c r="E120" s="175"/>
      <c r="F120" s="175"/>
      <c r="G120" s="175"/>
      <c r="H120" s="175"/>
      <c r="I120" s="175"/>
      <c r="J120" s="175"/>
    </row>
    <row r="121" spans="1:16">
      <c r="K121" s="174"/>
      <c r="L121" s="174"/>
      <c r="M121" s="174"/>
      <c r="N121" s="174"/>
      <c r="O121" s="174" t="s">
        <v>94</v>
      </c>
      <c r="P121" s="174"/>
    </row>
  </sheetData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30:I30"/>
    <mergeCell ref="F31:I31"/>
    <mergeCell ref="F32:I32"/>
    <mergeCell ref="F33:I33"/>
    <mergeCell ref="F34:I34"/>
    <mergeCell ref="F25:I25"/>
    <mergeCell ref="F26:I26"/>
    <mergeCell ref="F27:I27"/>
    <mergeCell ref="F28:I28"/>
    <mergeCell ref="F29:I29"/>
    <mergeCell ref="N47:Q49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B52:C52"/>
    <mergeCell ref="A91:A93"/>
    <mergeCell ref="K64:K65"/>
    <mergeCell ref="L64:L65"/>
    <mergeCell ref="N68:P71"/>
    <mergeCell ref="Q68:S71"/>
    <mergeCell ref="N73:P75"/>
    <mergeCell ref="Q73:S75"/>
    <mergeCell ref="N76:P79"/>
    <mergeCell ref="N80:P83"/>
    <mergeCell ref="A88:K88"/>
    <mergeCell ref="A89:B90"/>
    <mergeCell ref="C89:J89"/>
    <mergeCell ref="A95:A97"/>
    <mergeCell ref="A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</mergeCells>
  <conditionalFormatting sqref="A118 G115">
    <cfRule type="cellIs" dxfId="2" priority="3" operator="equal">
      <formula>""</formula>
    </cfRule>
  </conditionalFormatting>
  <conditionalFormatting sqref="A115">
    <cfRule type="cellIs" dxfId="1" priority="2" operator="equal">
      <formula>""</formula>
    </cfRule>
  </conditionalFormatting>
  <conditionalFormatting sqref="G118">
    <cfRule type="cellIs" dxfId="0" priority="1" operator="equal">
      <formula>""</formula>
    </cfRule>
  </conditionalFormatting>
  <hyperlinks>
    <hyperlink ref="A3" r:id="rId1"/>
  </hyperlinks>
  <pageMargins left="0.7" right="0.7" top="0.12" bottom="0.75" header="0.12" footer="0.3"/>
  <pageSetup orientation="landscape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scastro</dc:creator>
  <cp:lastModifiedBy>ndelorbe</cp:lastModifiedBy>
  <cp:lastPrinted>2020-10-01T17:44:32Z</cp:lastPrinted>
  <dcterms:created xsi:type="dcterms:W3CDTF">2020-10-01T17:42:09Z</dcterms:created>
  <dcterms:modified xsi:type="dcterms:W3CDTF">2020-10-02T17:23:40Z</dcterms:modified>
</cp:coreProperties>
</file>