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112" i="1"/>
  <c r="G113"/>
  <c r="G108"/>
  <c r="G106"/>
  <c r="G105"/>
  <c r="F107"/>
  <c r="G104"/>
  <c r="G103"/>
  <c r="G102"/>
  <c r="J99"/>
  <c r="K99" s="1"/>
  <c r="I99"/>
  <c r="H99"/>
  <c r="G99"/>
  <c r="F99"/>
  <c r="E99"/>
  <c r="D99"/>
  <c r="C99"/>
  <c r="J98"/>
  <c r="K98" s="1"/>
  <c r="I98"/>
  <c r="H98"/>
  <c r="G98"/>
  <c r="F98"/>
  <c r="E98"/>
  <c r="D98"/>
  <c r="C98"/>
  <c r="J96"/>
  <c r="J97" s="1"/>
  <c r="I96"/>
  <c r="I97" s="1"/>
  <c r="H96"/>
  <c r="H97" s="1"/>
  <c r="G96"/>
  <c r="G97" s="1"/>
  <c r="F96"/>
  <c r="F97" s="1"/>
  <c r="E96"/>
  <c r="E97" s="1"/>
  <c r="D96"/>
  <c r="D97" s="1"/>
  <c r="C96"/>
  <c r="C97" s="1"/>
  <c r="J95"/>
  <c r="K95" s="1"/>
  <c r="I95"/>
  <c r="H95"/>
  <c r="G95"/>
  <c r="F95"/>
  <c r="E95"/>
  <c r="D95"/>
  <c r="C95"/>
  <c r="J94"/>
  <c r="K94" s="1"/>
  <c r="I94"/>
  <c r="H94"/>
  <c r="G94"/>
  <c r="F94"/>
  <c r="E94"/>
  <c r="D94"/>
  <c r="C94"/>
  <c r="J92"/>
  <c r="K92" s="1"/>
  <c r="I92"/>
  <c r="H92"/>
  <c r="G92"/>
  <c r="F92"/>
  <c r="E92"/>
  <c r="D92"/>
  <c r="C92"/>
  <c r="J91"/>
  <c r="J93" s="1"/>
  <c r="I91"/>
  <c r="I93" s="1"/>
  <c r="H91"/>
  <c r="H93" s="1"/>
  <c r="G91"/>
  <c r="G93" s="1"/>
  <c r="F91"/>
  <c r="F93" s="1"/>
  <c r="E91"/>
  <c r="E93" s="1"/>
  <c r="D91"/>
  <c r="D93" s="1"/>
  <c r="C91"/>
  <c r="C93" s="1"/>
  <c r="L85"/>
  <c r="H85"/>
  <c r="I85" s="1"/>
  <c r="J85" s="1"/>
  <c r="G85"/>
  <c r="E85"/>
  <c r="D85"/>
  <c r="F85" s="1"/>
  <c r="C85"/>
  <c r="B85"/>
  <c r="L84"/>
  <c r="H84"/>
  <c r="I84" s="1"/>
  <c r="G84"/>
  <c r="J84" s="1"/>
  <c r="E84"/>
  <c r="D84"/>
  <c r="F84" s="1"/>
  <c r="C84"/>
  <c r="B84"/>
  <c r="L83"/>
  <c r="H83"/>
  <c r="I83" s="1"/>
  <c r="G83"/>
  <c r="E83"/>
  <c r="F83" s="1"/>
  <c r="D83"/>
  <c r="C83"/>
  <c r="B83"/>
  <c r="L82"/>
  <c r="H82"/>
  <c r="I82" s="1"/>
  <c r="G82"/>
  <c r="J82" s="1"/>
  <c r="E82"/>
  <c r="D82"/>
  <c r="F82" s="1"/>
  <c r="C82"/>
  <c r="B82"/>
  <c r="L81"/>
  <c r="H81"/>
  <c r="I81" s="1"/>
  <c r="G81"/>
  <c r="E81"/>
  <c r="F81" s="1"/>
  <c r="D81"/>
  <c r="C81"/>
  <c r="B81"/>
  <c r="L80"/>
  <c r="H80"/>
  <c r="I80" s="1"/>
  <c r="J80" s="1"/>
  <c r="G80"/>
  <c r="E80"/>
  <c r="D80"/>
  <c r="F80" s="1"/>
  <c r="C80"/>
  <c r="B80"/>
  <c r="L79"/>
  <c r="H79"/>
  <c r="I79" s="1"/>
  <c r="G79"/>
  <c r="E79"/>
  <c r="F79" s="1"/>
  <c r="D79"/>
  <c r="C79"/>
  <c r="B79"/>
  <c r="L78"/>
  <c r="H78"/>
  <c r="I78" s="1"/>
  <c r="G78"/>
  <c r="J78" s="1"/>
  <c r="E78"/>
  <c r="D78"/>
  <c r="F78" s="1"/>
  <c r="C78"/>
  <c r="B78"/>
  <c r="L77"/>
  <c r="H77"/>
  <c r="I77" s="1"/>
  <c r="G77"/>
  <c r="E77"/>
  <c r="F77" s="1"/>
  <c r="D77"/>
  <c r="C77"/>
  <c r="B77"/>
  <c r="L76"/>
  <c r="H76"/>
  <c r="I76" s="1"/>
  <c r="G76"/>
  <c r="J76" s="1"/>
  <c r="E76"/>
  <c r="F76" s="1"/>
  <c r="D76"/>
  <c r="C76"/>
  <c r="B76"/>
  <c r="L75"/>
  <c r="H75"/>
  <c r="I75" s="1"/>
  <c r="G75"/>
  <c r="E75"/>
  <c r="F75" s="1"/>
  <c r="D75"/>
  <c r="C75"/>
  <c r="B75"/>
  <c r="L74"/>
  <c r="H74"/>
  <c r="I74" s="1"/>
  <c r="G74"/>
  <c r="E74"/>
  <c r="F74" s="1"/>
  <c r="D74"/>
  <c r="C74"/>
  <c r="B74"/>
  <c r="L73"/>
  <c r="H73"/>
  <c r="I73" s="1"/>
  <c r="G73"/>
  <c r="E73"/>
  <c r="D73"/>
  <c r="F73" s="1"/>
  <c r="C73"/>
  <c r="B73"/>
  <c r="L72"/>
  <c r="H72"/>
  <c r="I72" s="1"/>
  <c r="G72"/>
  <c r="E72"/>
  <c r="F72" s="1"/>
  <c r="D72"/>
  <c r="C72"/>
  <c r="B72"/>
  <c r="L71"/>
  <c r="H71"/>
  <c r="I71" s="1"/>
  <c r="G71"/>
  <c r="E71"/>
  <c r="F71" s="1"/>
  <c r="D71"/>
  <c r="C71"/>
  <c r="B71"/>
  <c r="L70"/>
  <c r="H70"/>
  <c r="I70" s="1"/>
  <c r="G70"/>
  <c r="J70" s="1"/>
  <c r="E70"/>
  <c r="F70" s="1"/>
  <c r="D70"/>
  <c r="C70"/>
  <c r="B70"/>
  <c r="L69"/>
  <c r="H69"/>
  <c r="I69" s="1"/>
  <c r="G69"/>
  <c r="E69"/>
  <c r="F69" s="1"/>
  <c r="D69"/>
  <c r="C69"/>
  <c r="B69"/>
  <c r="L68"/>
  <c r="H68"/>
  <c r="I68" s="1"/>
  <c r="G68"/>
  <c r="J68" s="1"/>
  <c r="E68"/>
  <c r="F68" s="1"/>
  <c r="D68"/>
  <c r="C68"/>
  <c r="B68"/>
  <c r="L67"/>
  <c r="H67"/>
  <c r="I67" s="1"/>
  <c r="G67"/>
  <c r="E67"/>
  <c r="F67" s="1"/>
  <c r="D67"/>
  <c r="C67"/>
  <c r="B67"/>
  <c r="N66"/>
  <c r="L66"/>
  <c r="L86" s="1"/>
  <c r="H66"/>
  <c r="H86" s="1"/>
  <c r="G66"/>
  <c r="E66"/>
  <c r="E86" s="1"/>
  <c r="D66"/>
  <c r="D86" s="1"/>
  <c r="C66"/>
  <c r="C86" s="1"/>
  <c r="B66"/>
  <c r="B86" s="1"/>
  <c r="D52"/>
  <c r="C50"/>
  <c r="D50" s="1"/>
  <c r="B50"/>
  <c r="C49"/>
  <c r="D49" s="1"/>
  <c r="B49"/>
  <c r="C48"/>
  <c r="D48" s="1"/>
  <c r="B48"/>
  <c r="C47"/>
  <c r="D47" s="1"/>
  <c r="B47"/>
  <c r="C46"/>
  <c r="B46"/>
  <c r="D46" s="1"/>
  <c r="C45"/>
  <c r="D45" s="1"/>
  <c r="B45"/>
  <c r="C44"/>
  <c r="D44" s="1"/>
  <c r="B44"/>
  <c r="C43"/>
  <c r="D43" s="1"/>
  <c r="B43"/>
  <c r="C42"/>
  <c r="D42" s="1"/>
  <c r="B42"/>
  <c r="C41"/>
  <c r="D41" s="1"/>
  <c r="B41"/>
  <c r="C40"/>
  <c r="D40" s="1"/>
  <c r="B40"/>
  <c r="C39"/>
  <c r="D39" s="1"/>
  <c r="B39"/>
  <c r="C38"/>
  <c r="D38" s="1"/>
  <c r="B38"/>
  <c r="C37"/>
  <c r="D37" s="1"/>
  <c r="B37"/>
  <c r="C36"/>
  <c r="D36" s="1"/>
  <c r="B36"/>
  <c r="C35"/>
  <c r="D35" s="1"/>
  <c r="B35"/>
  <c r="K34"/>
  <c r="J34"/>
  <c r="L34" s="1"/>
  <c r="C34"/>
  <c r="D34" s="1"/>
  <c r="B34"/>
  <c r="K33"/>
  <c r="L33" s="1"/>
  <c r="J33"/>
  <c r="C33"/>
  <c r="D33" s="1"/>
  <c r="B33"/>
  <c r="K32"/>
  <c r="L32" s="1"/>
  <c r="J32"/>
  <c r="C32"/>
  <c r="D32" s="1"/>
  <c r="B32"/>
  <c r="K31"/>
  <c r="L31" s="1"/>
  <c r="J31"/>
  <c r="C31"/>
  <c r="D31" s="1"/>
  <c r="B31"/>
  <c r="J30"/>
  <c r="L30" s="1"/>
  <c r="C30"/>
  <c r="D30" s="1"/>
  <c r="B30"/>
  <c r="K29"/>
  <c r="L29" s="1"/>
  <c r="C29"/>
  <c r="D29" s="1"/>
  <c r="B29"/>
  <c r="K28"/>
  <c r="L28" s="1"/>
  <c r="J28"/>
  <c r="C28"/>
  <c r="D28" s="1"/>
  <c r="B28"/>
  <c r="K27"/>
  <c r="L27" s="1"/>
  <c r="J27"/>
  <c r="C27"/>
  <c r="D27" s="1"/>
  <c r="B27"/>
  <c r="K26"/>
  <c r="L26" s="1"/>
  <c r="J26"/>
  <c r="C26"/>
  <c r="D26" s="1"/>
  <c r="B26"/>
  <c r="K25"/>
  <c r="L25" s="1"/>
  <c r="J25"/>
  <c r="C25"/>
  <c r="D25" s="1"/>
  <c r="B25"/>
  <c r="K24"/>
  <c r="L24" s="1"/>
  <c r="J24"/>
  <c r="C24"/>
  <c r="D24" s="1"/>
  <c r="B24"/>
  <c r="K23"/>
  <c r="L23" s="1"/>
  <c r="J23"/>
  <c r="C23"/>
  <c r="D23" s="1"/>
  <c r="B23"/>
  <c r="K22"/>
  <c r="L22" s="1"/>
  <c r="J22"/>
  <c r="C22"/>
  <c r="D22" s="1"/>
  <c r="B22"/>
  <c r="K21"/>
  <c r="L21" s="1"/>
  <c r="J21"/>
  <c r="C21"/>
  <c r="D21" s="1"/>
  <c r="B21"/>
  <c r="K20"/>
  <c r="L20" s="1"/>
  <c r="J20"/>
  <c r="C20"/>
  <c r="D20" s="1"/>
  <c r="B20"/>
  <c r="K19"/>
  <c r="L19" s="1"/>
  <c r="J19"/>
  <c r="C19"/>
  <c r="D19" s="1"/>
  <c r="B19"/>
  <c r="K18"/>
  <c r="L18" s="1"/>
  <c r="J18"/>
  <c r="C18"/>
  <c r="D18" s="1"/>
  <c r="B18"/>
  <c r="K17"/>
  <c r="L17" s="1"/>
  <c r="J17"/>
  <c r="C17"/>
  <c r="D17" s="1"/>
  <c r="B17"/>
  <c r="K16"/>
  <c r="L16" s="1"/>
  <c r="J16"/>
  <c r="C16"/>
  <c r="D16" s="1"/>
  <c r="B16"/>
  <c r="K15"/>
  <c r="L15" s="1"/>
  <c r="J15"/>
  <c r="C15"/>
  <c r="D15" s="1"/>
  <c r="B15"/>
  <c r="K14"/>
  <c r="L14" s="1"/>
  <c r="J14"/>
  <c r="C14"/>
  <c r="D14" s="1"/>
  <c r="B14"/>
  <c r="K13"/>
  <c r="L13" s="1"/>
  <c r="J13"/>
  <c r="C13"/>
  <c r="C51" s="1"/>
  <c r="D51" s="1"/>
  <c r="B13"/>
  <c r="B51" s="1"/>
  <c r="F9"/>
  <c r="G8"/>
  <c r="B8"/>
  <c r="J7"/>
  <c r="E7"/>
  <c r="B7"/>
  <c r="K67" l="1"/>
  <c r="K69"/>
  <c r="K71"/>
  <c r="K73"/>
  <c r="K75"/>
  <c r="K77"/>
  <c r="K79"/>
  <c r="K81"/>
  <c r="K83"/>
  <c r="K85"/>
  <c r="K93"/>
  <c r="K97"/>
  <c r="D53"/>
  <c r="J72"/>
  <c r="J74"/>
  <c r="K80"/>
  <c r="F66"/>
  <c r="F86" s="1"/>
  <c r="J67"/>
  <c r="K68"/>
  <c r="J69"/>
  <c r="K70"/>
  <c r="J71"/>
  <c r="K72"/>
  <c r="J73"/>
  <c r="K74"/>
  <c r="J75"/>
  <c r="K76"/>
  <c r="J77"/>
  <c r="K78"/>
  <c r="J79"/>
  <c r="J81"/>
  <c r="K82"/>
  <c r="J83"/>
  <c r="K84"/>
  <c r="G86"/>
  <c r="K91"/>
  <c r="D13"/>
  <c r="I66"/>
  <c r="I86" s="1"/>
  <c r="K96"/>
  <c r="J86" l="1"/>
  <c r="K86"/>
  <c r="J66"/>
  <c r="K66"/>
</calcChain>
</file>

<file path=xl/sharedStrings.xml><?xml version="1.0" encoding="utf-8"?>
<sst xmlns="http://schemas.openxmlformats.org/spreadsheetml/2006/main" count="209" uniqueCount="202">
  <si>
    <t>67-A</t>
  </si>
  <si>
    <t>Lado-A</t>
  </si>
  <si>
    <t>Informacion:</t>
  </si>
  <si>
    <t>informacionyestadisticas@sespas.gov.do</t>
  </si>
  <si>
    <t>DIRECCION GENERAL DE INFORMACION Y ESTADISTICA DE SALUD</t>
  </si>
  <si>
    <t>3er Trimestre (Jul-Ago-Sept)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</si>
  <si>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</si>
  <si>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</si>
  <si>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</si>
  <si>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</si>
  <si>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</si>
  <si>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</si>
  <si>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</si>
  <si>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</si>
  <si>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</si>
  <si>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</si>
  <si>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</si>
  <si>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</si>
  <si>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</si>
  <si>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</si>
  <si>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</si>
  <si>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</si>
  <si>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</si>
  <si>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</si>
  <si>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</si>
  <si>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</si>
  <si>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</si>
  <si>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</si>
  <si>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</si>
  <si>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</si>
  <si>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</si>
  <si>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</si>
  <si>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</si>
  <si>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</si>
  <si>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</si>
  <si>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</si>
  <si>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</si>
  <si>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</si>
  <si>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</si>
  <si>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</si>
  <si>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</si>
  <si>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</si>
  <si>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</si>
  <si>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</si>
  <si>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</si>
  <si>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</si>
  <si>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</si>
  <si>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</si>
  <si>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</si>
  <si>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</si>
  <si>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</si>
  <si>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</si>
  <si>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</si>
  <si>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</si>
  <si>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</si>
  <si>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</si>
  <si>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</si>
  <si>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</si>
  <si>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</si>
  <si>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</si>
  <si>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</si>
  <si>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</si>
  <si>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</si>
  <si>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</si>
  <si>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</si>
  <si>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</si>
  <si>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</si>
  <si>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</si>
  <si>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</si>
  <si>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</si>
  <si>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</si>
  <si>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</si>
  <si>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</si>
  <si>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</si>
  <si>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</si>
  <si>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</si>
  <si>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</si>
  <si>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</si>
  <si>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</si>
  <si>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</si>
  <si>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</si>
  <si>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</si>
  <si>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</si>
  <si>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</si>
  <si>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</si>
  <si>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</si>
  <si>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</si>
  <si>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</si>
  <si>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</si>
  <si>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</si>
  <si>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</si>
  <si>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</si>
  <si>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</si>
  <si>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</si>
  <si>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</si>
  <si>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</si>
  <si>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</si>
  <si>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</si>
  <si>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</si>
  <si>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</si>
  <si>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</si>
  <si>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</si>
  <si>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</si>
  <si>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</si>
  <si>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</si>
  <si>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</si>
  <si>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</si>
  <si>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</si>
  <si>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</si>
  <si>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</si>
  <si>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</si>
  <si>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</si>
  <si>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</si>
  <si>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</si>
  <si>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</si>
  <si>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</si>
  <si>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</si>
  <si>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</si>
  <si>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</si>
  <si>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</si>
  <si>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</si>
  <si>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</si>
  <si>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</si>
  <si>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</si>
  <si>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</si>
  <si>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</si>
  <si>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</si>
  <si>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</si>
  <si>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</si>
  <si>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</si>
  <si>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</si>
  <si>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</si>
  <si>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</si>
  <si>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</si>
  <si>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</si>
  <si>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</si>
  <si>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</si>
  <si>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</si>
  <si>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</si>
  <si>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</si>
  <si>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</si>
  <si>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</si>
  <si>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</si>
  <si>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</si>
  <si>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</si>
  <si>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</si>
  <si>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</si>
  <si>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</si>
  <si>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</si>
  <si>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</si>
  <si>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</si>
  <si>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</si>
  <si>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</si>
  <si>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</si>
  <si>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</si>
  <si>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</si>
  <si>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</si>
  <si>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</si>
  <si>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</si>
  <si>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</si>
  <si>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</si>
  <si>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</si>
  <si>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</si>
  <si>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</si>
  <si>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</si>
  <si>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</si>
  <si>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</si>
  <si>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</si>
  <si>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</si>
  <si>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</si>
  <si>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</si>
  <si>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</si>
  <si>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</si>
  <si>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</si>
  <si>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</si>
  <si>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</si>
  <si>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</si>
  <si>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</si>
  <si>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</si>
  <si>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</si>
  <si>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</si>
  <si>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</si>
  <si>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</si>
  <si>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</si>
  <si>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</si>
  <si>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</si>
  <si>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</si>
  <si>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</si>
  <si>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</si>
  <si>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</si>
  <si>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</si>
  <si>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</si>
  <si>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</si>
  <si>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</si>
  <si>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Director General Dr. Orlando Vargas Almonte</t>
  </si>
  <si>
    <t>FIRMA DEL RESPONSABLE</t>
  </si>
  <si>
    <t>FECHA DE ENVIÓ</t>
  </si>
  <si>
    <t>OBSERVACIONES:</t>
  </si>
  <si>
    <t>Dr. Cristian De Los Santos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</si>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</sst>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;[Red]#,##0.00"/>
    <numFmt numFmtId="165" formatCode="0.0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indexed="60"/>
      <name val="Calibri"/>
      <family val="2"/>
    </font>
    <font>
      <sz val="11"/>
      <color indexed="60"/>
      <name val="Calibri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299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1" applyFont="1"/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left" wrapText="1"/>
    </xf>
    <xf numFmtId="0" fontId="10" fillId="0" borderId="0" xfId="0" applyFont="1" applyAlignment="1" applyProtection="1"/>
    <xf numFmtId="3" fontId="11" fillId="0" borderId="0" xfId="0" applyNumberFormat="1" applyFont="1" applyBorder="1" applyAlignment="1" applyProtection="1"/>
    <xf numFmtId="0" fontId="10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left"/>
    </xf>
    <xf numFmtId="0" fontId="14" fillId="0" borderId="0" xfId="0" applyFont="1" applyAlignment="1" applyProtection="1"/>
    <xf numFmtId="0" fontId="0" fillId="0" borderId="0" xfId="0" applyProtection="1">
      <protection locked="0"/>
    </xf>
    <xf numFmtId="0" fontId="12" fillId="0" borderId="0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Protection="1"/>
    <xf numFmtId="14" fontId="11" fillId="0" borderId="2" xfId="0" applyNumberFormat="1" applyFont="1" applyBorder="1" applyAlignment="1" applyProtection="1"/>
    <xf numFmtId="14" fontId="11" fillId="0" borderId="0" xfId="0" applyNumberFormat="1" applyFont="1" applyBorder="1" applyAlignment="1" applyProtection="1"/>
    <xf numFmtId="1" fontId="11" fillId="0" borderId="2" xfId="0" applyNumberFormat="1" applyFont="1" applyBorder="1" applyAlignment="1" applyProtection="1"/>
    <xf numFmtId="1" fontId="11" fillId="0" borderId="0" xfId="0" applyNumberFormat="1" applyFont="1" applyBorder="1" applyAlignment="1" applyProtection="1"/>
    <xf numFmtId="0" fontId="15" fillId="0" borderId="3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3" borderId="0" xfId="0" applyFont="1" applyFill="1" applyBorder="1"/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/>
    <xf numFmtId="0" fontId="18" fillId="2" borderId="18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2" fillId="0" borderId="19" xfId="0" applyFont="1" applyBorder="1" applyAlignment="1"/>
    <xf numFmtId="3" fontId="12" fillId="0" borderId="19" xfId="0" applyNumberFormat="1" applyFont="1" applyBorder="1" applyAlignment="1" applyProtection="1">
      <alignment horizontal="right"/>
    </xf>
    <xf numFmtId="3" fontId="19" fillId="2" borderId="13" xfId="0" applyNumberFormat="1" applyFont="1" applyFill="1" applyBorder="1" applyAlignment="1">
      <alignment horizontal="right"/>
    </xf>
    <xf numFmtId="0" fontId="17" fillId="3" borderId="0" xfId="0" applyFont="1" applyFill="1" applyBorder="1" applyAlignment="1"/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2" fillId="0" borderId="22" xfId="0" applyNumberFormat="1" applyFont="1" applyBorder="1" applyAlignment="1" applyProtection="1">
      <alignment horizontal="right"/>
    </xf>
    <xf numFmtId="3" fontId="19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2" fillId="0" borderId="19" xfId="0" applyFont="1" applyBorder="1"/>
    <xf numFmtId="3" fontId="19" fillId="2" borderId="25" xfId="0" applyNumberFormat="1" applyFont="1" applyFill="1" applyBorder="1" applyAlignment="1">
      <alignment horizontal="right"/>
    </xf>
    <xf numFmtId="0" fontId="12" fillId="0" borderId="2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3" fontId="20" fillId="4" borderId="19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Alignment="1" applyProtection="1">
      <alignment horizontal="right"/>
    </xf>
    <xf numFmtId="0" fontId="21" fillId="3" borderId="0" xfId="0" applyFont="1" applyFill="1" applyBorder="1"/>
    <xf numFmtId="0" fontId="1" fillId="0" borderId="0" xfId="0" applyFont="1"/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0" fontId="19" fillId="2" borderId="30" xfId="0" applyFont="1" applyFill="1" applyBorder="1" applyProtection="1"/>
    <xf numFmtId="0" fontId="12" fillId="0" borderId="3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3" fontId="19" fillId="2" borderId="32" xfId="0" applyNumberFormat="1" applyFont="1" applyFill="1" applyBorder="1" applyAlignment="1" applyProtection="1">
      <alignment horizontal="right"/>
    </xf>
    <xf numFmtId="0" fontId="12" fillId="0" borderId="26" xfId="0" applyFont="1" applyBorder="1" applyAlignment="1"/>
    <xf numFmtId="0" fontId="12" fillId="0" borderId="2" xfId="0" applyFont="1" applyBorder="1" applyAlignment="1"/>
    <xf numFmtId="0" fontId="12" fillId="0" borderId="23" xfId="0" applyFont="1" applyBorder="1" applyAlignment="1"/>
    <xf numFmtId="3" fontId="19" fillId="2" borderId="33" xfId="0" applyNumberFormat="1" applyFont="1" applyFill="1" applyBorder="1" applyAlignment="1" applyProtection="1">
      <alignment horizontal="right"/>
    </xf>
    <xf numFmtId="3" fontId="19" fillId="2" borderId="33" xfId="0" applyNumberFormat="1" applyFont="1" applyFill="1" applyBorder="1" applyProtection="1"/>
    <xf numFmtId="0" fontId="12" fillId="0" borderId="34" xfId="0" applyFont="1" applyFill="1" applyBorder="1" applyAlignment="1"/>
    <xf numFmtId="0" fontId="12" fillId="0" borderId="35" xfId="0" applyFont="1" applyFill="1" applyBorder="1" applyAlignment="1"/>
    <xf numFmtId="0" fontId="12" fillId="0" borderId="36" xfId="0" applyFont="1" applyFill="1" applyBorder="1" applyAlignment="1"/>
    <xf numFmtId="3" fontId="19" fillId="2" borderId="37" xfId="0" applyNumberFormat="1" applyFont="1" applyFill="1" applyBorder="1" applyAlignment="1" applyProtection="1"/>
    <xf numFmtId="0" fontId="22" fillId="3" borderId="0" xfId="0" applyFont="1" applyFill="1" applyBorder="1" applyAlignment="1"/>
    <xf numFmtId="0" fontId="23" fillId="3" borderId="0" xfId="0" applyFont="1" applyFill="1" applyBorder="1" applyAlignment="1"/>
    <xf numFmtId="0" fontId="24" fillId="0" borderId="0" xfId="0" applyFont="1"/>
    <xf numFmtId="0" fontId="25" fillId="0" borderId="38" xfId="0" applyFont="1" applyBorder="1" applyAlignment="1"/>
    <xf numFmtId="0" fontId="25" fillId="0" borderId="39" xfId="0" applyFont="1" applyBorder="1" applyAlignment="1"/>
    <xf numFmtId="0" fontId="0" fillId="0" borderId="39" xfId="0" applyBorder="1"/>
    <xf numFmtId="0" fontId="25" fillId="0" borderId="4" xfId="0" applyFont="1" applyBorder="1" applyAlignment="1">
      <alignment horizontal="center"/>
    </xf>
    <xf numFmtId="0" fontId="23" fillId="0" borderId="26" xfId="0" applyFont="1" applyBorder="1" applyProtection="1"/>
    <xf numFmtId="0" fontId="23" fillId="0" borderId="2" xfId="0" applyFont="1" applyBorder="1" applyProtection="1"/>
    <xf numFmtId="0" fontId="26" fillId="0" borderId="2" xfId="0" applyFont="1" applyBorder="1" applyProtection="1"/>
    <xf numFmtId="0" fontId="17" fillId="0" borderId="2" xfId="0" applyFont="1" applyBorder="1" applyAlignment="1" applyProtection="1">
      <alignment horizontal="center"/>
    </xf>
    <xf numFmtId="3" fontId="27" fillId="2" borderId="33" xfId="0" applyNumberFormat="1" applyFont="1" applyFill="1" applyBorder="1" applyAlignment="1" applyProtection="1">
      <alignment horizontal="right"/>
    </xf>
    <xf numFmtId="0" fontId="12" fillId="0" borderId="12" xfId="0" applyFont="1" applyBorder="1"/>
    <xf numFmtId="3" fontId="19" fillId="2" borderId="23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5" borderId="41" xfId="0" applyNumberFormat="1" applyFont="1" applyFill="1" applyBorder="1" applyAlignment="1">
      <alignment horizontal="right"/>
    </xf>
    <xf numFmtId="3" fontId="19" fillId="2" borderId="42" xfId="0" applyNumberFormat="1" applyFont="1" applyFill="1" applyBorder="1" applyAlignment="1">
      <alignment horizontal="right"/>
    </xf>
    <xf numFmtId="0" fontId="19" fillId="2" borderId="43" xfId="0" applyFont="1" applyFill="1" applyBorder="1" applyAlignment="1"/>
    <xf numFmtId="0" fontId="19" fillId="2" borderId="44" xfId="0" quotePrefix="1" applyFont="1" applyFill="1" applyBorder="1" applyAlignment="1">
      <alignment horizontal="left"/>
    </xf>
    <xf numFmtId="0" fontId="19" fillId="2" borderId="42" xfId="0" quotePrefix="1" applyFont="1" applyFill="1" applyBorder="1" applyAlignment="1">
      <alignment horizontal="left"/>
    </xf>
    <xf numFmtId="0" fontId="13" fillId="0" borderId="45" xfId="0" applyFont="1" applyBorder="1" applyAlignment="1"/>
    <xf numFmtId="0" fontId="13" fillId="0" borderId="0" xfId="0" applyFont="1" applyBorder="1" applyAlignment="1"/>
    <xf numFmtId="0" fontId="13" fillId="0" borderId="46" xfId="0" applyFont="1" applyBorder="1" applyAlignment="1"/>
    <xf numFmtId="3" fontId="19" fillId="2" borderId="14" xfId="0" applyNumberFormat="1" applyFont="1" applyFill="1" applyBorder="1" applyAlignment="1">
      <alignment horizontal="center"/>
    </xf>
    <xf numFmtId="0" fontId="13" fillId="0" borderId="47" xfId="0" applyFont="1" applyBorder="1" applyAlignment="1"/>
    <xf numFmtId="0" fontId="13" fillId="0" borderId="3" xfId="0" applyFont="1" applyBorder="1" applyAlignment="1"/>
    <xf numFmtId="0" fontId="13" fillId="0" borderId="17" xfId="0" applyFont="1" applyBorder="1" applyAlignment="1"/>
    <xf numFmtId="3" fontId="19" fillId="2" borderId="48" xfId="0" applyNumberFormat="1" applyFont="1" applyFill="1" applyBorder="1" applyAlignment="1">
      <alignment horizontal="center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3" fillId="0" borderId="34" xfId="0" applyFont="1" applyBorder="1" applyProtection="1"/>
    <xf numFmtId="0" fontId="23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8" fillId="0" borderId="0" xfId="0" applyFont="1"/>
    <xf numFmtId="0" fontId="23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8" fillId="7" borderId="0" xfId="0" applyFont="1" applyFill="1"/>
    <xf numFmtId="0" fontId="23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44" fontId="30" fillId="0" borderId="0" xfId="2" applyFont="1" applyBorder="1" applyAlignment="1"/>
    <xf numFmtId="0" fontId="28" fillId="0" borderId="0" xfId="0" applyFont="1" applyAlignment="1" applyProtection="1">
      <alignment horizontal="left"/>
      <protection locked="0"/>
    </xf>
    <xf numFmtId="44" fontId="30" fillId="0" borderId="38" xfId="2" applyFont="1" applyBorder="1" applyAlignment="1">
      <alignment horizontal="center"/>
    </xf>
    <xf numFmtId="44" fontId="30" fillId="0" borderId="39" xfId="2" applyFont="1" applyBorder="1" applyAlignment="1">
      <alignment horizontal="center"/>
    </xf>
    <xf numFmtId="44" fontId="30" fillId="0" borderId="7" xfId="2" applyFont="1" applyBorder="1" applyAlignment="1">
      <alignment horizontal="center"/>
    </xf>
    <xf numFmtId="0" fontId="10" fillId="0" borderId="0" xfId="0" applyFont="1" applyBorder="1" applyAlignment="1"/>
    <xf numFmtId="0" fontId="19" fillId="2" borderId="38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vertical="center" wrapText="1"/>
    </xf>
    <xf numFmtId="0" fontId="19" fillId="2" borderId="44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wrapText="1"/>
    </xf>
    <xf numFmtId="0" fontId="31" fillId="2" borderId="5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left"/>
    </xf>
    <xf numFmtId="0" fontId="19" fillId="2" borderId="48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wrapText="1"/>
    </xf>
    <xf numFmtId="0" fontId="19" fillId="2" borderId="51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wrapText="1"/>
    </xf>
    <xf numFmtId="0" fontId="31" fillId="2" borderId="24" xfId="0" applyFont="1" applyFill="1" applyBorder="1" applyAlignment="1">
      <alignment horizontal="center" vertical="center" wrapText="1"/>
    </xf>
    <xf numFmtId="0" fontId="32" fillId="0" borderId="18" xfId="0" applyFont="1" applyBorder="1"/>
    <xf numFmtId="3" fontId="33" fillId="0" borderId="21" xfId="3" applyNumberFormat="1" applyFont="1" applyBorder="1" applyProtection="1"/>
    <xf numFmtId="3" fontId="33" fillId="0" borderId="52" xfId="3" applyNumberFormat="1" applyFont="1" applyBorder="1" applyAlignment="1" applyProtection="1"/>
    <xf numFmtId="3" fontId="33" fillId="0" borderId="22" xfId="3" applyNumberFormat="1" applyFont="1" applyBorder="1" applyAlignment="1" applyProtection="1"/>
    <xf numFmtId="0" fontId="33" fillId="0" borderId="22" xfId="0" applyFont="1" applyBorder="1" applyProtection="1"/>
    <xf numFmtId="3" fontId="19" fillId="2" borderId="53" xfId="3" applyNumberFormat="1" applyFont="1" applyFill="1" applyBorder="1"/>
    <xf numFmtId="3" fontId="33" fillId="0" borderId="27" xfId="3" applyNumberFormat="1" applyFont="1" applyBorder="1" applyProtection="1">
      <protection locked="0"/>
    </xf>
    <xf numFmtId="3" fontId="33" fillId="0" borderId="19" xfId="3" applyNumberFormat="1" applyFont="1" applyBorder="1" applyProtection="1">
      <protection locked="0"/>
    </xf>
    <xf numFmtId="3" fontId="33" fillId="2" borderId="19" xfId="3" applyNumberFormat="1" applyFont="1" applyFill="1" applyBorder="1" applyProtection="1">
      <protection locked="0"/>
    </xf>
    <xf numFmtId="164" fontId="33" fillId="2" borderId="19" xfId="3" applyNumberFormat="1" applyFont="1" applyFill="1" applyBorder="1" applyAlignment="1" applyProtection="1">
      <protection locked="0"/>
    </xf>
    <xf numFmtId="164" fontId="33" fillId="2" borderId="19" xfId="3" applyNumberFormat="1" applyFont="1" applyFill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3" fontId="33" fillId="0" borderId="20" xfId="3" applyNumberFormat="1" applyFont="1" applyBorder="1" applyProtection="1"/>
    <xf numFmtId="3" fontId="19" fillId="2" borderId="24" xfId="3" applyNumberFormat="1" applyFont="1" applyFill="1" applyBorder="1"/>
    <xf numFmtId="0" fontId="3" fillId="0" borderId="0" xfId="0" applyFont="1"/>
    <xf numFmtId="0" fontId="29" fillId="0" borderId="18" xfId="0" applyFont="1" applyBorder="1"/>
    <xf numFmtId="0" fontId="34" fillId="0" borderId="38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5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46" xfId="0" applyFont="1" applyBorder="1" applyAlignment="1">
      <alignment horizontal="left" wrapText="1"/>
    </xf>
    <xf numFmtId="0" fontId="34" fillId="0" borderId="45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46" xfId="0" applyFont="1" applyBorder="1" applyAlignment="1">
      <alignment horizontal="left" vertical="top" wrapText="1"/>
    </xf>
    <xf numFmtId="0" fontId="34" fillId="0" borderId="47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0" fontId="34" fillId="0" borderId="4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18" fontId="0" fillId="0" borderId="0" xfId="0" applyNumberFormat="1"/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8" fillId="2" borderId="28" xfId="0" applyFont="1" applyFill="1" applyBorder="1"/>
    <xf numFmtId="3" fontId="31" fillId="2" borderId="54" xfId="3" applyNumberFormat="1" applyFont="1" applyFill="1" applyBorder="1"/>
    <xf numFmtId="3" fontId="31" fillId="2" borderId="28" xfId="3" applyNumberFormat="1" applyFont="1" applyFill="1" applyBorder="1"/>
    <xf numFmtId="3" fontId="31" fillId="2" borderId="29" xfId="3" applyNumberFormat="1" applyFont="1" applyFill="1" applyBorder="1"/>
    <xf numFmtId="3" fontId="31" fillId="2" borderId="55" xfId="3" applyNumberFormat="1" applyFont="1" applyFill="1" applyBorder="1"/>
    <xf numFmtId="4" fontId="31" fillId="2" borderId="29" xfId="3" applyNumberFormat="1" applyFont="1" applyFill="1" applyBorder="1"/>
    <xf numFmtId="4" fontId="31" fillId="2" borderId="30" xfId="3" applyNumberFormat="1" applyFont="1" applyFill="1" applyBorder="1"/>
    <xf numFmtId="0" fontId="10" fillId="0" borderId="45" xfId="0" applyFont="1" applyBorder="1"/>
    <xf numFmtId="0" fontId="10" fillId="0" borderId="0" xfId="0" applyFont="1" applyBorder="1"/>
    <xf numFmtId="165" fontId="10" fillId="0" borderId="0" xfId="0" applyNumberFormat="1" applyFont="1" applyBorder="1"/>
    <xf numFmtId="0" fontId="0" fillId="0" borderId="0" xfId="0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0" borderId="27" xfId="0" applyFont="1" applyBorder="1" applyAlignment="1"/>
    <xf numFmtId="0" fontId="37" fillId="0" borderId="0" xfId="0" applyFont="1" applyBorder="1"/>
    <xf numFmtId="0" fontId="12" fillId="0" borderId="0" xfId="0" applyFont="1" applyBorder="1"/>
    <xf numFmtId="0" fontId="18" fillId="2" borderId="12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2" borderId="56" xfId="0" applyFont="1" applyFill="1" applyBorder="1" applyAlignment="1"/>
    <xf numFmtId="0" fontId="19" fillId="2" borderId="12" xfId="0" applyFont="1" applyFill="1" applyBorder="1"/>
    <xf numFmtId="0" fontId="19" fillId="2" borderId="12" xfId="0" applyFont="1" applyFill="1" applyBorder="1" applyAlignment="1">
      <alignment horizontal="left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/>
    <xf numFmtId="0" fontId="19" fillId="2" borderId="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37" fillId="0" borderId="8" xfId="0" applyFont="1" applyBorder="1" applyProtection="1"/>
    <xf numFmtId="0" fontId="37" fillId="0" borderId="9" xfId="0" applyFont="1" applyBorder="1" applyProtection="1"/>
    <xf numFmtId="0" fontId="37" fillId="0" borderId="50" xfId="0" applyFont="1" applyBorder="1" applyProtection="1"/>
    <xf numFmtId="3" fontId="19" fillId="2" borderId="13" xfId="0" applyNumberFormat="1" applyFont="1" applyFill="1" applyBorder="1"/>
    <xf numFmtId="0" fontId="19" fillId="2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/>
    </xf>
    <xf numFmtId="0" fontId="37" fillId="0" borderId="18" xfId="0" applyFont="1" applyBorder="1" applyProtection="1"/>
    <xf numFmtId="0" fontId="37" fillId="0" borderId="19" xfId="0" applyFont="1" applyBorder="1" applyProtection="1"/>
    <xf numFmtId="0" fontId="37" fillId="0" borderId="24" xfId="0" applyFont="1" applyBorder="1" applyProtection="1"/>
    <xf numFmtId="3" fontId="19" fillId="2" borderId="23" xfId="0" applyNumberFormat="1" applyFont="1" applyFill="1" applyBorder="1"/>
    <xf numFmtId="0" fontId="19" fillId="2" borderId="59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left"/>
    </xf>
    <xf numFmtId="0" fontId="19" fillId="2" borderId="28" xfId="0" applyFont="1" applyFill="1" applyBorder="1"/>
    <xf numFmtId="0" fontId="19" fillId="2" borderId="29" xfId="0" applyFont="1" applyFill="1" applyBorder="1"/>
    <xf numFmtId="0" fontId="19" fillId="2" borderId="30" xfId="0" applyFont="1" applyFill="1" applyBorder="1"/>
    <xf numFmtId="3" fontId="19" fillId="2" borderId="36" xfId="0" applyNumberFormat="1" applyFont="1" applyFill="1" applyBorder="1"/>
    <xf numFmtId="0" fontId="13" fillId="5" borderId="5" xfId="0" applyFont="1" applyFill="1" applyBorder="1" applyAlignment="1">
      <alignment vertical="center"/>
    </xf>
    <xf numFmtId="0" fontId="12" fillId="0" borderId="60" xfId="0" applyFont="1" applyBorder="1" applyAlignment="1">
      <alignment horizontal="left"/>
    </xf>
    <xf numFmtId="0" fontId="37" fillId="0" borderId="5" xfId="0" applyFont="1" applyBorder="1" applyProtection="1"/>
    <xf numFmtId="0" fontId="37" fillId="0" borderId="61" xfId="0" applyFont="1" applyBorder="1" applyProtection="1"/>
    <xf numFmtId="0" fontId="37" fillId="0" borderId="6" xfId="0" applyFont="1" applyBorder="1" applyProtection="1"/>
    <xf numFmtId="3" fontId="19" fillId="2" borderId="7" xfId="0" applyNumberFormat="1" applyFont="1" applyFill="1" applyBorder="1"/>
    <xf numFmtId="0" fontId="19" fillId="2" borderId="4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left"/>
    </xf>
    <xf numFmtId="0" fontId="19" fillId="2" borderId="1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9" fillId="2" borderId="48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left"/>
    </xf>
    <xf numFmtId="1" fontId="19" fillId="2" borderId="28" xfId="0" applyNumberFormat="1" applyFont="1" applyFill="1" applyBorder="1"/>
    <xf numFmtId="1" fontId="19" fillId="2" borderId="29" xfId="0" applyNumberFormat="1" applyFont="1" applyFill="1" applyBorder="1"/>
    <xf numFmtId="1" fontId="19" fillId="2" borderId="30" xfId="0" applyNumberFormat="1" applyFont="1" applyFill="1" applyBorder="1"/>
    <xf numFmtId="1" fontId="0" fillId="0" borderId="0" xfId="0" applyNumberFormat="1"/>
    <xf numFmtId="0" fontId="37" fillId="0" borderId="8" xfId="0" applyFont="1" applyBorder="1"/>
    <xf numFmtId="0" fontId="37" fillId="0" borderId="28" xfId="0" applyFont="1" applyBorder="1"/>
    <xf numFmtId="0" fontId="12" fillId="0" borderId="54" xfId="0" applyFont="1" applyBorder="1" applyAlignment="1">
      <alignment horizontal="left"/>
    </xf>
    <xf numFmtId="0" fontId="37" fillId="0" borderId="28" xfId="0" applyFont="1" applyBorder="1" applyProtection="1"/>
    <xf numFmtId="0" fontId="37" fillId="0" borderId="29" xfId="0" applyFont="1" applyBorder="1" applyProtection="1"/>
    <xf numFmtId="0" fontId="37" fillId="0" borderId="30" xfId="0" applyFont="1" applyBorder="1" applyProtection="1"/>
    <xf numFmtId="0" fontId="30" fillId="0" borderId="63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" fontId="33" fillId="0" borderId="20" xfId="3" applyNumberFormat="1" applyFont="1" applyBorder="1" applyAlignment="1" applyProtection="1">
      <alignment horizontal="right"/>
    </xf>
    <xf numFmtId="1" fontId="33" fillId="0" borderId="23" xfId="3" applyNumberFormat="1" applyFont="1" applyBorder="1" applyAlignment="1" applyProtection="1">
      <alignment horizontal="right"/>
    </xf>
    <xf numFmtId="0" fontId="11" fillId="0" borderId="0" xfId="0" applyFont="1" applyBorder="1" applyAlignment="1"/>
    <xf numFmtId="44" fontId="33" fillId="0" borderId="20" xfId="3" applyNumberFormat="1" applyFont="1" applyBorder="1" applyAlignment="1" applyProtection="1">
      <alignment horizontal="left"/>
    </xf>
    <xf numFmtId="44" fontId="33" fillId="0" borderId="23" xfId="3" applyNumberFormat="1" applyFont="1" applyBorder="1" applyAlignment="1" applyProtection="1">
      <alignment horizontal="left"/>
    </xf>
    <xf numFmtId="0" fontId="19" fillId="2" borderId="18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/>
    </xf>
    <xf numFmtId="44" fontId="19" fillId="2" borderId="19" xfId="3" applyNumberFormat="1" applyFont="1" applyFill="1" applyBorder="1" applyAlignment="1">
      <alignment horizontal="left"/>
    </xf>
    <xf numFmtId="44" fontId="19" fillId="2" borderId="24" xfId="3" applyNumberFormat="1" applyFont="1" applyFill="1" applyBorder="1" applyAlignment="1">
      <alignment horizontal="left"/>
    </xf>
    <xf numFmtId="0" fontId="8" fillId="0" borderId="0" xfId="0" applyFont="1" applyBorder="1" applyAlignment="1"/>
    <xf numFmtId="44" fontId="33" fillId="0" borderId="19" xfId="3" applyNumberFormat="1" applyFont="1" applyBorder="1" applyAlignment="1" applyProtection="1">
      <alignment horizontal="left"/>
    </xf>
    <xf numFmtId="44" fontId="33" fillId="0" borderId="24" xfId="3" applyNumberFormat="1" applyFont="1" applyBorder="1" applyAlignment="1" applyProtection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44" fontId="33" fillId="0" borderId="29" xfId="3" applyNumberFormat="1" applyFont="1" applyBorder="1" applyAlignment="1" applyProtection="1">
      <alignment horizontal="left"/>
    </xf>
    <xf numFmtId="44" fontId="33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2" fillId="0" borderId="3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38" fillId="0" borderId="0" xfId="0" applyFont="1" applyAlignment="1">
      <alignment horizontal="left"/>
    </xf>
    <xf numFmtId="0" fontId="18" fillId="2" borderId="48" xfId="0" applyFont="1" applyFill="1" applyBorder="1" applyAlignment="1">
      <alignment horizontal="center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20400"/>
          <a:ext cx="1514475" cy="419100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eran/Downloads/67-A_2018_HOSPITALGENERAL%252bDR.++++VINICIO+CALVENTI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SANTO_DOMINGO</v>
          </cell>
          <cell r="J14" t="str">
            <v>VIII</v>
          </cell>
        </row>
        <row r="15">
          <cell r="B15" t="str">
            <v>HOSPITAL GENERAL DR. VINICIO CALVENTI</v>
          </cell>
          <cell r="G15">
            <v>6867307</v>
          </cell>
        </row>
        <row r="16">
          <cell r="B16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B13">
            <v>0</v>
          </cell>
          <cell r="C13">
            <v>0</v>
          </cell>
          <cell r="J13">
            <v>398</v>
          </cell>
          <cell r="K13">
            <v>0</v>
          </cell>
        </row>
        <row r="14">
          <cell r="B14">
            <v>29</v>
          </cell>
          <cell r="C14">
            <v>1252</v>
          </cell>
          <cell r="J14">
            <v>660</v>
          </cell>
          <cell r="K14">
            <v>2314</v>
          </cell>
        </row>
        <row r="15">
          <cell r="B15">
            <v>113</v>
          </cell>
          <cell r="C15">
            <v>1026</v>
          </cell>
          <cell r="J15">
            <v>1771</v>
          </cell>
          <cell r="K15">
            <v>119</v>
          </cell>
        </row>
        <row r="16">
          <cell r="B16">
            <v>74</v>
          </cell>
          <cell r="C16">
            <v>535</v>
          </cell>
          <cell r="J16">
            <v>0</v>
          </cell>
          <cell r="K16">
            <v>0</v>
          </cell>
        </row>
        <row r="17">
          <cell r="B17">
            <v>57</v>
          </cell>
          <cell r="C17">
            <v>541</v>
          </cell>
          <cell r="J17">
            <v>0</v>
          </cell>
          <cell r="K17">
            <v>0</v>
          </cell>
        </row>
        <row r="18">
          <cell r="B18">
            <v>161</v>
          </cell>
          <cell r="C18">
            <v>221</v>
          </cell>
          <cell r="J18">
            <v>142</v>
          </cell>
          <cell r="K18">
            <v>62</v>
          </cell>
        </row>
        <row r="19">
          <cell r="B19">
            <v>117</v>
          </cell>
          <cell r="C19">
            <v>243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112</v>
          </cell>
          <cell r="C21">
            <v>198</v>
          </cell>
          <cell r="J21">
            <v>84</v>
          </cell>
          <cell r="K21">
            <v>1</v>
          </cell>
        </row>
        <row r="22">
          <cell r="B22">
            <v>82</v>
          </cell>
          <cell r="C22">
            <v>79</v>
          </cell>
          <cell r="J22">
            <v>398</v>
          </cell>
          <cell r="K22">
            <v>96</v>
          </cell>
        </row>
        <row r="23">
          <cell r="B23">
            <v>15</v>
          </cell>
          <cell r="C23">
            <v>153</v>
          </cell>
          <cell r="J23">
            <v>17</v>
          </cell>
          <cell r="K23">
            <v>0</v>
          </cell>
        </row>
        <row r="24">
          <cell r="B24">
            <v>68</v>
          </cell>
          <cell r="C24">
            <v>112</v>
          </cell>
          <cell r="J24">
            <v>0</v>
          </cell>
          <cell r="K24">
            <v>0</v>
          </cell>
        </row>
        <row r="25">
          <cell r="B25">
            <v>108</v>
          </cell>
          <cell r="C25">
            <v>496</v>
          </cell>
          <cell r="J25">
            <v>0</v>
          </cell>
          <cell r="K25">
            <v>0</v>
          </cell>
        </row>
        <row r="26">
          <cell r="B26">
            <v>31</v>
          </cell>
          <cell r="C26">
            <v>109</v>
          </cell>
          <cell r="J26">
            <v>0</v>
          </cell>
          <cell r="K26">
            <v>0</v>
          </cell>
        </row>
        <row r="27">
          <cell r="B27">
            <v>28</v>
          </cell>
          <cell r="C27">
            <v>55</v>
          </cell>
          <cell r="J27">
            <v>0</v>
          </cell>
          <cell r="K27">
            <v>0</v>
          </cell>
        </row>
        <row r="28">
          <cell r="B28">
            <v>21</v>
          </cell>
          <cell r="C28">
            <v>209</v>
          </cell>
          <cell r="J28">
            <v>0</v>
          </cell>
          <cell r="K28">
            <v>0</v>
          </cell>
        </row>
        <row r="29">
          <cell r="B29">
            <v>36</v>
          </cell>
          <cell r="C29">
            <v>63</v>
          </cell>
          <cell r="K29">
            <v>187</v>
          </cell>
        </row>
        <row r="30">
          <cell r="B30">
            <v>0</v>
          </cell>
          <cell r="C30">
            <v>0</v>
          </cell>
          <cell r="J30">
            <v>29</v>
          </cell>
        </row>
        <row r="31">
          <cell r="B31">
            <v>12</v>
          </cell>
          <cell r="C31">
            <v>252</v>
          </cell>
          <cell r="J31">
            <v>12740</v>
          </cell>
          <cell r="K31">
            <v>9715</v>
          </cell>
        </row>
        <row r="32">
          <cell r="B32">
            <v>0</v>
          </cell>
          <cell r="C32">
            <v>0</v>
          </cell>
          <cell r="K32">
            <v>163</v>
          </cell>
        </row>
        <row r="33">
          <cell r="B33">
            <v>0</v>
          </cell>
          <cell r="C33">
            <v>0</v>
          </cell>
        </row>
        <row r="34">
          <cell r="B34">
            <v>42</v>
          </cell>
          <cell r="C34">
            <v>369</v>
          </cell>
        </row>
        <row r="35">
          <cell r="B35">
            <v>22</v>
          </cell>
          <cell r="C35">
            <v>437</v>
          </cell>
        </row>
        <row r="36">
          <cell r="B36">
            <v>42</v>
          </cell>
          <cell r="C36">
            <v>78</v>
          </cell>
        </row>
        <row r="37">
          <cell r="B37">
            <v>116</v>
          </cell>
          <cell r="C37">
            <v>104</v>
          </cell>
        </row>
        <row r="38">
          <cell r="B38">
            <v>97</v>
          </cell>
          <cell r="C38">
            <v>338</v>
          </cell>
        </row>
        <row r="39">
          <cell r="B39">
            <v>177</v>
          </cell>
          <cell r="C39">
            <v>292</v>
          </cell>
        </row>
        <row r="40">
          <cell r="B40">
            <v>339</v>
          </cell>
          <cell r="C40">
            <v>201</v>
          </cell>
        </row>
        <row r="41">
          <cell r="B41">
            <v>23</v>
          </cell>
          <cell r="C41">
            <v>164</v>
          </cell>
        </row>
        <row r="42">
          <cell r="B42">
            <v>117</v>
          </cell>
          <cell r="C42">
            <v>187</v>
          </cell>
        </row>
        <row r="43">
          <cell r="B43">
            <v>87</v>
          </cell>
          <cell r="C43">
            <v>30</v>
          </cell>
        </row>
        <row r="44">
          <cell r="B44">
            <v>17</v>
          </cell>
          <cell r="C44">
            <v>4</v>
          </cell>
        </row>
        <row r="45">
          <cell r="B45">
            <v>6</v>
          </cell>
          <cell r="C45">
            <v>40</v>
          </cell>
        </row>
        <row r="46">
          <cell r="B46">
            <v>0</v>
          </cell>
          <cell r="C46">
            <v>0</v>
          </cell>
        </row>
        <row r="47">
          <cell r="B47">
            <v>65</v>
          </cell>
          <cell r="C47">
            <v>41</v>
          </cell>
        </row>
        <row r="48">
          <cell r="B48">
            <v>0</v>
          </cell>
          <cell r="C48">
            <v>0</v>
          </cell>
        </row>
        <row r="49">
          <cell r="B49">
            <v>470</v>
          </cell>
          <cell r="C49">
            <v>589</v>
          </cell>
        </row>
        <row r="50">
          <cell r="B50">
            <v>128</v>
          </cell>
          <cell r="C50">
            <v>278</v>
          </cell>
        </row>
        <row r="52">
          <cell r="D52">
            <v>7179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</row>
        <row r="67">
          <cell r="B67">
            <v>116</v>
          </cell>
          <cell r="C67">
            <v>84</v>
          </cell>
          <cell r="D67">
            <v>0</v>
          </cell>
          <cell r="E67">
            <v>0</v>
          </cell>
          <cell r="G67">
            <v>358</v>
          </cell>
          <cell r="H67">
            <v>22</v>
          </cell>
          <cell r="L67">
            <v>5</v>
          </cell>
        </row>
        <row r="68">
          <cell r="B68">
            <v>230</v>
          </cell>
          <cell r="C68">
            <v>174</v>
          </cell>
          <cell r="D68">
            <v>0</v>
          </cell>
          <cell r="E68">
            <v>0</v>
          </cell>
          <cell r="G68">
            <v>492</v>
          </cell>
          <cell r="H68">
            <v>20</v>
          </cell>
          <cell r="L68">
            <v>10</v>
          </cell>
        </row>
        <row r="69">
          <cell r="B69">
            <v>0</v>
          </cell>
          <cell r="C69">
            <v>55</v>
          </cell>
          <cell r="D69">
            <v>0</v>
          </cell>
          <cell r="E69">
            <v>0</v>
          </cell>
          <cell r="G69">
            <v>184</v>
          </cell>
          <cell r="H69">
            <v>14</v>
          </cell>
          <cell r="L69">
            <v>9</v>
          </cell>
        </row>
        <row r="70">
          <cell r="B70">
            <v>211</v>
          </cell>
          <cell r="C70">
            <v>140</v>
          </cell>
          <cell r="D70">
            <v>1</v>
          </cell>
          <cell r="E70">
            <v>20</v>
          </cell>
          <cell r="G70">
            <v>1027</v>
          </cell>
          <cell r="H70">
            <v>34</v>
          </cell>
          <cell r="L70">
            <v>34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166</v>
          </cell>
          <cell r="C76">
            <v>162</v>
          </cell>
          <cell r="D76">
            <v>0</v>
          </cell>
          <cell r="E76">
            <v>2</v>
          </cell>
          <cell r="G76">
            <v>719</v>
          </cell>
          <cell r="H76">
            <v>13</v>
          </cell>
          <cell r="L76">
            <v>12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0</v>
          </cell>
          <cell r="C78">
            <v>1</v>
          </cell>
          <cell r="D78">
            <v>0</v>
          </cell>
          <cell r="E78">
            <v>0</v>
          </cell>
          <cell r="G78">
            <v>3</v>
          </cell>
          <cell r="H78">
            <v>1</v>
          </cell>
          <cell r="L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0</v>
          </cell>
          <cell r="C80">
            <v>1</v>
          </cell>
          <cell r="D80">
            <v>0</v>
          </cell>
          <cell r="E80">
            <v>0</v>
          </cell>
          <cell r="G80">
            <v>1</v>
          </cell>
          <cell r="H80">
            <v>1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L82">
            <v>0</v>
          </cell>
        </row>
        <row r="83">
          <cell r="B83">
            <v>0</v>
          </cell>
          <cell r="C83">
            <v>18</v>
          </cell>
          <cell r="D83">
            <v>0</v>
          </cell>
          <cell r="E83">
            <v>0</v>
          </cell>
          <cell r="G83">
            <v>193</v>
          </cell>
          <cell r="H83">
            <v>7</v>
          </cell>
          <cell r="L83">
            <v>0</v>
          </cell>
        </row>
        <row r="84">
          <cell r="B84">
            <v>0</v>
          </cell>
          <cell r="C84">
            <v>16</v>
          </cell>
          <cell r="D84">
            <v>0</v>
          </cell>
          <cell r="E84">
            <v>11</v>
          </cell>
          <cell r="G84">
            <v>211</v>
          </cell>
          <cell r="H84">
            <v>7</v>
          </cell>
          <cell r="L84">
            <v>0</v>
          </cell>
        </row>
        <row r="85">
          <cell r="B85">
            <v>0</v>
          </cell>
          <cell r="C85">
            <v>29</v>
          </cell>
          <cell r="D85">
            <v>1</v>
          </cell>
          <cell r="E85">
            <v>1</v>
          </cell>
          <cell r="G85">
            <v>182</v>
          </cell>
          <cell r="H85">
            <v>14</v>
          </cell>
          <cell r="L85">
            <v>14</v>
          </cell>
        </row>
        <row r="91">
          <cell r="C91">
            <v>1</v>
          </cell>
          <cell r="D91">
            <v>11</v>
          </cell>
          <cell r="E91">
            <v>21</v>
          </cell>
          <cell r="F91">
            <v>11</v>
          </cell>
          <cell r="G91">
            <v>3</v>
          </cell>
          <cell r="H91">
            <v>0</v>
          </cell>
          <cell r="I91">
            <v>2</v>
          </cell>
          <cell r="J91">
            <v>0</v>
          </cell>
        </row>
        <row r="92">
          <cell r="C92">
            <v>2</v>
          </cell>
          <cell r="D92">
            <v>21</v>
          </cell>
          <cell r="E92">
            <v>24</v>
          </cell>
          <cell r="F92">
            <v>24</v>
          </cell>
          <cell r="G92">
            <v>7</v>
          </cell>
          <cell r="H92">
            <v>4</v>
          </cell>
          <cell r="I92">
            <v>2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3</v>
          </cell>
          <cell r="D95">
            <v>32</v>
          </cell>
          <cell r="E95">
            <v>45</v>
          </cell>
          <cell r="F95">
            <v>35</v>
          </cell>
          <cell r="G95">
            <v>10</v>
          </cell>
          <cell r="H95">
            <v>4</v>
          </cell>
          <cell r="I95">
            <v>4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2</v>
          </cell>
          <cell r="D98">
            <v>6</v>
          </cell>
          <cell r="E98">
            <v>22</v>
          </cell>
          <cell r="F98">
            <v>9</v>
          </cell>
          <cell r="G98">
            <v>13</v>
          </cell>
          <cell r="H98">
            <v>3</v>
          </cell>
          <cell r="I98">
            <v>0</v>
          </cell>
          <cell r="J98">
            <v>1</v>
          </cell>
        </row>
        <row r="99">
          <cell r="C99">
            <v>0</v>
          </cell>
          <cell r="D99">
            <v>5</v>
          </cell>
          <cell r="E99">
            <v>7</v>
          </cell>
          <cell r="F99">
            <v>5</v>
          </cell>
          <cell r="G99">
            <v>1</v>
          </cell>
          <cell r="H99">
            <v>0</v>
          </cell>
          <cell r="I99">
            <v>0</v>
          </cell>
          <cell r="J99">
            <v>0</v>
          </cell>
        </row>
      </sheetData>
      <sheetData sheetId="14">
        <row r="13">
          <cell r="B13">
            <v>0</v>
          </cell>
          <cell r="C13">
            <v>0</v>
          </cell>
          <cell r="J13">
            <v>480</v>
          </cell>
          <cell r="K13">
            <v>0</v>
          </cell>
        </row>
        <row r="14">
          <cell r="B14">
            <v>44</v>
          </cell>
          <cell r="C14">
            <v>1206</v>
          </cell>
          <cell r="J14">
            <v>1025</v>
          </cell>
          <cell r="K14">
            <v>2114</v>
          </cell>
        </row>
        <row r="15">
          <cell r="B15">
            <v>87</v>
          </cell>
          <cell r="C15">
            <v>1069</v>
          </cell>
          <cell r="J15">
            <v>1828</v>
          </cell>
          <cell r="K15">
            <v>135</v>
          </cell>
        </row>
        <row r="16">
          <cell r="B16">
            <v>66</v>
          </cell>
          <cell r="C16">
            <v>505</v>
          </cell>
          <cell r="J16">
            <v>0</v>
          </cell>
          <cell r="K16">
            <v>0</v>
          </cell>
        </row>
        <row r="17">
          <cell r="B17">
            <v>66</v>
          </cell>
          <cell r="C17">
            <v>551</v>
          </cell>
          <cell r="J17">
            <v>0</v>
          </cell>
          <cell r="K17">
            <v>0</v>
          </cell>
        </row>
        <row r="18">
          <cell r="B18">
            <v>140</v>
          </cell>
          <cell r="C18">
            <v>186</v>
          </cell>
          <cell r="J18">
            <v>132</v>
          </cell>
          <cell r="K18">
            <v>70</v>
          </cell>
        </row>
        <row r="19">
          <cell r="B19">
            <v>110</v>
          </cell>
          <cell r="C19">
            <v>186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123</v>
          </cell>
          <cell r="C21">
            <v>243</v>
          </cell>
          <cell r="J21">
            <v>0</v>
          </cell>
          <cell r="K21">
            <v>0</v>
          </cell>
        </row>
        <row r="22">
          <cell r="B22">
            <v>70</v>
          </cell>
          <cell r="C22">
            <v>120</v>
          </cell>
          <cell r="J22">
            <v>746</v>
          </cell>
          <cell r="K22">
            <v>74</v>
          </cell>
        </row>
        <row r="23">
          <cell r="B23">
            <v>49</v>
          </cell>
          <cell r="C23">
            <v>380</v>
          </cell>
          <cell r="J23">
            <v>77</v>
          </cell>
        </row>
        <row r="24">
          <cell r="B24">
            <v>64</v>
          </cell>
          <cell r="C24">
            <v>146</v>
          </cell>
          <cell r="J24">
            <v>0</v>
          </cell>
          <cell r="K24">
            <v>0</v>
          </cell>
        </row>
        <row r="25">
          <cell r="B25">
            <v>129</v>
          </cell>
          <cell r="C25">
            <v>422</v>
          </cell>
          <cell r="J25">
            <v>15</v>
          </cell>
          <cell r="K25">
            <v>0</v>
          </cell>
        </row>
        <row r="26">
          <cell r="B26">
            <v>32</v>
          </cell>
          <cell r="C26">
            <v>167</v>
          </cell>
          <cell r="J26">
            <v>0</v>
          </cell>
          <cell r="K26">
            <v>0</v>
          </cell>
        </row>
        <row r="27">
          <cell r="B27">
            <v>27</v>
          </cell>
          <cell r="C27">
            <v>70</v>
          </cell>
          <cell r="J27">
            <v>0</v>
          </cell>
          <cell r="K27">
            <v>0</v>
          </cell>
        </row>
        <row r="28">
          <cell r="B28">
            <v>9</v>
          </cell>
          <cell r="C28">
            <v>167</v>
          </cell>
          <cell r="J28">
            <v>0</v>
          </cell>
          <cell r="K28">
            <v>0</v>
          </cell>
        </row>
        <row r="29">
          <cell r="B29">
            <v>123</v>
          </cell>
          <cell r="C29">
            <v>55</v>
          </cell>
          <cell r="K29">
            <v>121</v>
          </cell>
        </row>
        <row r="30">
          <cell r="B30">
            <v>0</v>
          </cell>
          <cell r="C30">
            <v>0</v>
          </cell>
          <cell r="J30">
            <v>33</v>
          </cell>
        </row>
        <row r="31">
          <cell r="B31">
            <v>35</v>
          </cell>
          <cell r="C31">
            <v>235</v>
          </cell>
          <cell r="J31">
            <v>11112</v>
          </cell>
          <cell r="K31">
            <v>11127</v>
          </cell>
        </row>
        <row r="32">
          <cell r="B32">
            <v>0</v>
          </cell>
          <cell r="C32">
            <v>0</v>
          </cell>
          <cell r="J32">
            <v>0</v>
          </cell>
          <cell r="K32">
            <v>169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46</v>
          </cell>
          <cell r="C34">
            <v>401</v>
          </cell>
          <cell r="J34">
            <v>0</v>
          </cell>
          <cell r="K34">
            <v>0</v>
          </cell>
        </row>
        <row r="35">
          <cell r="B35">
            <v>22</v>
          </cell>
          <cell r="C35">
            <v>214</v>
          </cell>
        </row>
        <row r="36">
          <cell r="B36">
            <v>25</v>
          </cell>
          <cell r="C36">
            <v>48</v>
          </cell>
        </row>
        <row r="37">
          <cell r="B37">
            <v>98</v>
          </cell>
          <cell r="C37">
            <v>133</v>
          </cell>
        </row>
        <row r="38">
          <cell r="B38">
            <v>135</v>
          </cell>
          <cell r="C38">
            <v>309</v>
          </cell>
        </row>
        <row r="39">
          <cell r="B39">
            <v>134</v>
          </cell>
          <cell r="C39">
            <v>220</v>
          </cell>
        </row>
        <row r="40">
          <cell r="B40">
            <v>258</v>
          </cell>
          <cell r="C40">
            <v>157</v>
          </cell>
        </row>
        <row r="41">
          <cell r="B41">
            <v>69</v>
          </cell>
          <cell r="C41">
            <v>166</v>
          </cell>
        </row>
        <row r="42">
          <cell r="B42">
            <v>144</v>
          </cell>
          <cell r="C42">
            <v>205</v>
          </cell>
        </row>
        <row r="43">
          <cell r="B43">
            <v>54</v>
          </cell>
          <cell r="C43">
            <v>43</v>
          </cell>
        </row>
        <row r="44">
          <cell r="B44">
            <v>6</v>
          </cell>
          <cell r="C44">
            <v>4</v>
          </cell>
        </row>
        <row r="45">
          <cell r="B45">
            <v>0</v>
          </cell>
          <cell r="C45">
            <v>42</v>
          </cell>
        </row>
        <row r="46">
          <cell r="B46">
            <v>0</v>
          </cell>
          <cell r="C46">
            <v>0</v>
          </cell>
        </row>
        <row r="47">
          <cell r="B47">
            <v>79</v>
          </cell>
          <cell r="C47">
            <v>53</v>
          </cell>
        </row>
        <row r="48">
          <cell r="B48">
            <v>0</v>
          </cell>
          <cell r="C48">
            <v>0</v>
          </cell>
        </row>
        <row r="49">
          <cell r="B49">
            <v>572</v>
          </cell>
          <cell r="C49">
            <v>438</v>
          </cell>
        </row>
        <row r="50">
          <cell r="B50">
            <v>125</v>
          </cell>
          <cell r="C50">
            <v>45</v>
          </cell>
        </row>
        <row r="52">
          <cell r="D52">
            <v>6386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</row>
        <row r="67">
          <cell r="B67">
            <v>133</v>
          </cell>
          <cell r="C67">
            <v>83</v>
          </cell>
          <cell r="D67">
            <v>0</v>
          </cell>
          <cell r="E67">
            <v>0</v>
          </cell>
          <cell r="G67">
            <v>322</v>
          </cell>
          <cell r="H67">
            <v>22</v>
          </cell>
          <cell r="L67">
            <v>18</v>
          </cell>
        </row>
        <row r="68">
          <cell r="B68">
            <v>260</v>
          </cell>
          <cell r="C68">
            <v>165</v>
          </cell>
          <cell r="D68">
            <v>0</v>
          </cell>
          <cell r="E68">
            <v>0</v>
          </cell>
          <cell r="G68">
            <v>489</v>
          </cell>
          <cell r="H68">
            <v>20</v>
          </cell>
          <cell r="L68">
            <v>14</v>
          </cell>
        </row>
        <row r="69">
          <cell r="B69">
            <v>0</v>
          </cell>
          <cell r="C69">
            <v>91</v>
          </cell>
          <cell r="D69">
            <v>0</v>
          </cell>
          <cell r="E69">
            <v>0</v>
          </cell>
          <cell r="G69">
            <v>290</v>
          </cell>
          <cell r="H69">
            <v>14</v>
          </cell>
          <cell r="L69">
            <v>10</v>
          </cell>
        </row>
        <row r="70">
          <cell r="B70">
            <v>261</v>
          </cell>
          <cell r="C70">
            <v>185</v>
          </cell>
          <cell r="D70">
            <v>3</v>
          </cell>
          <cell r="E70">
            <v>21</v>
          </cell>
          <cell r="G70">
            <v>1009</v>
          </cell>
          <cell r="H70">
            <v>32</v>
          </cell>
          <cell r="L70">
            <v>31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184</v>
          </cell>
          <cell r="C76">
            <v>173</v>
          </cell>
          <cell r="D76">
            <v>0</v>
          </cell>
          <cell r="E76">
            <v>1</v>
          </cell>
          <cell r="G76">
            <v>856</v>
          </cell>
          <cell r="H76">
            <v>13</v>
          </cell>
          <cell r="L76">
            <v>7</v>
          </cell>
        </row>
        <row r="77">
          <cell r="B77">
            <v>0</v>
          </cell>
          <cell r="C77">
            <v>1</v>
          </cell>
          <cell r="D77">
            <v>0</v>
          </cell>
          <cell r="E77">
            <v>0</v>
          </cell>
          <cell r="G77">
            <v>5</v>
          </cell>
          <cell r="H77">
            <v>0</v>
          </cell>
          <cell r="L77">
            <v>0</v>
          </cell>
        </row>
        <row r="78">
          <cell r="B78">
            <v>0</v>
          </cell>
          <cell r="C78">
            <v>7</v>
          </cell>
          <cell r="D78">
            <v>0</v>
          </cell>
          <cell r="E78">
            <v>0</v>
          </cell>
          <cell r="G78">
            <v>12</v>
          </cell>
          <cell r="H78">
            <v>1</v>
          </cell>
          <cell r="L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0</v>
          </cell>
          <cell r="C80">
            <v>2</v>
          </cell>
          <cell r="D80">
            <v>0</v>
          </cell>
          <cell r="E80">
            <v>0</v>
          </cell>
          <cell r="G80">
            <v>5</v>
          </cell>
          <cell r="H80">
            <v>1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0</v>
          </cell>
          <cell r="C82">
            <v>7</v>
          </cell>
          <cell r="D82">
            <v>0</v>
          </cell>
          <cell r="E82">
            <v>0</v>
          </cell>
          <cell r="G82">
            <v>53</v>
          </cell>
          <cell r="H82">
            <v>2</v>
          </cell>
          <cell r="L82">
            <v>0</v>
          </cell>
        </row>
        <row r="83">
          <cell r="B83">
            <v>0</v>
          </cell>
          <cell r="C83">
            <v>16</v>
          </cell>
          <cell r="D83">
            <v>0</v>
          </cell>
          <cell r="E83">
            <v>0</v>
          </cell>
          <cell r="G83">
            <v>182</v>
          </cell>
          <cell r="H83">
            <v>7</v>
          </cell>
          <cell r="L83">
            <v>0</v>
          </cell>
        </row>
        <row r="84">
          <cell r="B84">
            <v>0</v>
          </cell>
          <cell r="C84">
            <v>19</v>
          </cell>
          <cell r="D84">
            <v>0</v>
          </cell>
          <cell r="E84">
            <v>10</v>
          </cell>
          <cell r="G84">
            <v>215</v>
          </cell>
          <cell r="H84">
            <v>7</v>
          </cell>
          <cell r="L84">
            <v>7</v>
          </cell>
        </row>
        <row r="85">
          <cell r="B85">
            <v>0</v>
          </cell>
          <cell r="C85">
            <v>40</v>
          </cell>
          <cell r="D85">
            <v>0</v>
          </cell>
          <cell r="E85">
            <v>2</v>
          </cell>
          <cell r="G85">
            <v>204</v>
          </cell>
          <cell r="H85">
            <v>14</v>
          </cell>
          <cell r="L85">
            <v>9</v>
          </cell>
        </row>
        <row r="91">
          <cell r="C91">
            <v>2</v>
          </cell>
          <cell r="D91">
            <v>23</v>
          </cell>
          <cell r="E91">
            <v>27</v>
          </cell>
          <cell r="F91">
            <v>8</v>
          </cell>
          <cell r="G91">
            <v>9</v>
          </cell>
          <cell r="H91">
            <v>1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15</v>
          </cell>
          <cell r="E92">
            <v>37</v>
          </cell>
          <cell r="F92">
            <v>30</v>
          </cell>
          <cell r="G92">
            <v>11</v>
          </cell>
          <cell r="H92">
            <v>9</v>
          </cell>
          <cell r="I92">
            <v>2</v>
          </cell>
          <cell r="J92">
            <v>1</v>
          </cell>
        </row>
        <row r="94">
          <cell r="C94">
            <v>0</v>
          </cell>
          <cell r="D94">
            <v>0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2</v>
          </cell>
          <cell r="D95">
            <v>38</v>
          </cell>
          <cell r="E95">
            <v>65</v>
          </cell>
          <cell r="F95">
            <v>38</v>
          </cell>
          <cell r="G95">
            <v>20</v>
          </cell>
          <cell r="H95">
            <v>10</v>
          </cell>
          <cell r="I95">
            <v>2</v>
          </cell>
          <cell r="J95">
            <v>1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2</v>
          </cell>
          <cell r="E98">
            <v>2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0</v>
          </cell>
        </row>
        <row r="99">
          <cell r="C99">
            <v>2</v>
          </cell>
          <cell r="D99">
            <v>5</v>
          </cell>
          <cell r="E99">
            <v>14</v>
          </cell>
          <cell r="F99">
            <v>8</v>
          </cell>
          <cell r="G99">
            <v>1</v>
          </cell>
          <cell r="H99">
            <v>0</v>
          </cell>
          <cell r="I99">
            <v>1</v>
          </cell>
          <cell r="J99">
            <v>1</v>
          </cell>
        </row>
      </sheetData>
      <sheetData sheetId="15">
        <row r="13">
          <cell r="B13">
            <v>0</v>
          </cell>
          <cell r="C13">
            <v>0</v>
          </cell>
          <cell r="J13">
            <v>383</v>
          </cell>
          <cell r="K13">
            <v>0</v>
          </cell>
        </row>
        <row r="14">
          <cell r="B14">
            <v>42</v>
          </cell>
          <cell r="C14">
            <v>1137</v>
          </cell>
          <cell r="J14">
            <v>1637</v>
          </cell>
          <cell r="K14">
            <v>1436</v>
          </cell>
        </row>
        <row r="15">
          <cell r="B15">
            <v>83</v>
          </cell>
          <cell r="C15">
            <v>1059</v>
          </cell>
          <cell r="J15">
            <v>1723</v>
          </cell>
          <cell r="K15">
            <v>57</v>
          </cell>
        </row>
        <row r="16">
          <cell r="B16">
            <v>35</v>
          </cell>
          <cell r="C16">
            <v>498</v>
          </cell>
          <cell r="J16">
            <v>0</v>
          </cell>
          <cell r="K16">
            <v>0</v>
          </cell>
        </row>
        <row r="17">
          <cell r="B17">
            <v>91</v>
          </cell>
          <cell r="C17">
            <v>573</v>
          </cell>
          <cell r="J17">
            <v>0</v>
          </cell>
          <cell r="K17">
            <v>0</v>
          </cell>
        </row>
        <row r="18">
          <cell r="B18">
            <v>99</v>
          </cell>
          <cell r="C18">
            <v>186</v>
          </cell>
          <cell r="J18">
            <v>102</v>
          </cell>
          <cell r="K18">
            <v>56</v>
          </cell>
        </row>
        <row r="19">
          <cell r="B19">
            <v>72</v>
          </cell>
          <cell r="C19">
            <v>243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120</v>
          </cell>
          <cell r="C21">
            <v>257</v>
          </cell>
          <cell r="J21">
            <v>30</v>
          </cell>
          <cell r="K21">
            <v>0</v>
          </cell>
        </row>
        <row r="22">
          <cell r="B22">
            <v>51</v>
          </cell>
          <cell r="C22">
            <v>93</v>
          </cell>
          <cell r="J22">
            <v>542</v>
          </cell>
          <cell r="K22">
            <v>133</v>
          </cell>
        </row>
        <row r="23">
          <cell r="B23">
            <v>36</v>
          </cell>
          <cell r="C23">
            <v>146</v>
          </cell>
          <cell r="J23">
            <v>30</v>
          </cell>
          <cell r="K23">
            <v>16</v>
          </cell>
        </row>
        <row r="24">
          <cell r="B24">
            <v>71</v>
          </cell>
          <cell r="C24">
            <v>58</v>
          </cell>
          <cell r="J24">
            <v>0</v>
          </cell>
          <cell r="K24">
            <v>0</v>
          </cell>
        </row>
        <row r="25">
          <cell r="B25">
            <v>106</v>
          </cell>
          <cell r="C25">
            <v>456</v>
          </cell>
          <cell r="J25">
            <v>6</v>
          </cell>
          <cell r="K25">
            <v>0</v>
          </cell>
        </row>
        <row r="26">
          <cell r="B26">
            <v>9</v>
          </cell>
          <cell r="C26">
            <v>93</v>
          </cell>
          <cell r="J26">
            <v>0</v>
          </cell>
          <cell r="K26">
            <v>0</v>
          </cell>
        </row>
        <row r="27">
          <cell r="B27">
            <v>25</v>
          </cell>
          <cell r="C27">
            <v>72</v>
          </cell>
          <cell r="J27">
            <v>0</v>
          </cell>
          <cell r="K27">
            <v>0</v>
          </cell>
        </row>
        <row r="28">
          <cell r="B28">
            <v>12</v>
          </cell>
          <cell r="C28">
            <v>144</v>
          </cell>
          <cell r="J28">
            <v>0</v>
          </cell>
          <cell r="K28">
            <v>0</v>
          </cell>
        </row>
        <row r="29">
          <cell r="B29">
            <v>57</v>
          </cell>
          <cell r="C29">
            <v>98</v>
          </cell>
          <cell r="K29">
            <v>214</v>
          </cell>
        </row>
        <row r="30">
          <cell r="B30">
            <v>0</v>
          </cell>
          <cell r="C30">
            <v>0</v>
          </cell>
          <cell r="J30">
            <v>120</v>
          </cell>
        </row>
        <row r="31">
          <cell r="B31">
            <v>21</v>
          </cell>
          <cell r="C31">
            <v>254</v>
          </cell>
          <cell r="J31">
            <v>13184</v>
          </cell>
          <cell r="K31">
            <v>7121</v>
          </cell>
        </row>
        <row r="32">
          <cell r="B32">
            <v>0</v>
          </cell>
          <cell r="C32">
            <v>0</v>
          </cell>
          <cell r="J32">
            <v>0</v>
          </cell>
          <cell r="K32">
            <v>181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68</v>
          </cell>
          <cell r="C34">
            <v>384</v>
          </cell>
          <cell r="J34">
            <v>0</v>
          </cell>
          <cell r="K34">
            <v>0</v>
          </cell>
        </row>
        <row r="35">
          <cell r="B35">
            <v>22</v>
          </cell>
          <cell r="C35">
            <v>289</v>
          </cell>
        </row>
        <row r="36">
          <cell r="B36">
            <v>32</v>
          </cell>
          <cell r="C36">
            <v>75</v>
          </cell>
        </row>
        <row r="37">
          <cell r="B37">
            <v>120</v>
          </cell>
          <cell r="C37">
            <v>137</v>
          </cell>
        </row>
        <row r="38">
          <cell r="B38">
            <v>101</v>
          </cell>
          <cell r="C38">
            <v>303</v>
          </cell>
        </row>
        <row r="39">
          <cell r="B39">
            <v>143</v>
          </cell>
          <cell r="C39">
            <v>238</v>
          </cell>
        </row>
        <row r="40">
          <cell r="B40">
            <v>319</v>
          </cell>
          <cell r="C40">
            <v>223</v>
          </cell>
        </row>
        <row r="41">
          <cell r="B41">
            <v>79</v>
          </cell>
          <cell r="C41">
            <v>172</v>
          </cell>
        </row>
        <row r="42">
          <cell r="B42">
            <v>135</v>
          </cell>
          <cell r="C42">
            <v>258</v>
          </cell>
        </row>
        <row r="43">
          <cell r="B43">
            <v>40</v>
          </cell>
          <cell r="C43">
            <v>39</v>
          </cell>
        </row>
        <row r="44">
          <cell r="B44">
            <v>9</v>
          </cell>
          <cell r="C44">
            <v>2</v>
          </cell>
        </row>
        <row r="45">
          <cell r="B45">
            <v>6</v>
          </cell>
          <cell r="C45">
            <v>1</v>
          </cell>
        </row>
        <row r="46">
          <cell r="B46">
            <v>0</v>
          </cell>
          <cell r="C46">
            <v>0</v>
          </cell>
        </row>
        <row r="47">
          <cell r="B47">
            <v>52</v>
          </cell>
          <cell r="C47">
            <v>18</v>
          </cell>
        </row>
        <row r="48">
          <cell r="B48">
            <v>0</v>
          </cell>
          <cell r="C48">
            <v>0</v>
          </cell>
        </row>
        <row r="49">
          <cell r="B49">
            <v>522</v>
          </cell>
          <cell r="C49">
            <v>365</v>
          </cell>
        </row>
        <row r="50">
          <cell r="B50">
            <v>117</v>
          </cell>
          <cell r="C50">
            <v>306</v>
          </cell>
        </row>
        <row r="52">
          <cell r="D52">
            <v>7239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</row>
        <row r="67">
          <cell r="B67">
            <v>135</v>
          </cell>
          <cell r="C67">
            <v>100</v>
          </cell>
          <cell r="D67">
            <v>1</v>
          </cell>
          <cell r="G67">
            <v>466</v>
          </cell>
          <cell r="H67">
            <v>22</v>
          </cell>
          <cell r="L67">
            <v>17</v>
          </cell>
        </row>
        <row r="68">
          <cell r="B68">
            <v>293</v>
          </cell>
          <cell r="C68">
            <v>190</v>
          </cell>
          <cell r="D68">
            <v>0</v>
          </cell>
          <cell r="E68">
            <v>0</v>
          </cell>
          <cell r="G68">
            <v>573</v>
          </cell>
          <cell r="H68">
            <v>20</v>
          </cell>
          <cell r="L68">
            <v>20</v>
          </cell>
        </row>
        <row r="69">
          <cell r="B69">
            <v>0</v>
          </cell>
          <cell r="C69">
            <v>97</v>
          </cell>
          <cell r="D69">
            <v>0</v>
          </cell>
          <cell r="E69">
            <v>0</v>
          </cell>
          <cell r="G69">
            <v>299</v>
          </cell>
          <cell r="H69">
            <v>14</v>
          </cell>
          <cell r="L69">
            <v>14</v>
          </cell>
        </row>
        <row r="70">
          <cell r="B70">
            <v>239</v>
          </cell>
          <cell r="C70">
            <v>157</v>
          </cell>
          <cell r="D70">
            <v>3</v>
          </cell>
          <cell r="E70">
            <v>13</v>
          </cell>
          <cell r="G70">
            <v>1027</v>
          </cell>
          <cell r="H70">
            <v>32</v>
          </cell>
          <cell r="L70">
            <v>30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173</v>
          </cell>
          <cell r="C76">
            <v>162</v>
          </cell>
          <cell r="D76">
            <v>0</v>
          </cell>
          <cell r="E76">
            <v>0</v>
          </cell>
          <cell r="G76">
            <v>632</v>
          </cell>
          <cell r="H76">
            <v>13</v>
          </cell>
          <cell r="L76">
            <v>13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0</v>
          </cell>
          <cell r="C78">
            <v>6</v>
          </cell>
          <cell r="D78">
            <v>0</v>
          </cell>
          <cell r="E78">
            <v>0</v>
          </cell>
          <cell r="G78">
            <v>26</v>
          </cell>
          <cell r="H78">
            <v>1</v>
          </cell>
          <cell r="L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1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0</v>
          </cell>
          <cell r="C82">
            <v>4</v>
          </cell>
          <cell r="D82">
            <v>0</v>
          </cell>
          <cell r="G82">
            <v>18</v>
          </cell>
          <cell r="H82">
            <v>2</v>
          </cell>
          <cell r="L82">
            <v>0</v>
          </cell>
        </row>
        <row r="83">
          <cell r="B83">
            <v>0</v>
          </cell>
          <cell r="C83">
            <v>31</v>
          </cell>
          <cell r="D83">
            <v>0</v>
          </cell>
          <cell r="E83">
            <v>0</v>
          </cell>
          <cell r="G83">
            <v>151</v>
          </cell>
          <cell r="H83">
            <v>7</v>
          </cell>
          <cell r="L83">
            <v>0</v>
          </cell>
        </row>
        <row r="84">
          <cell r="B84">
            <v>0</v>
          </cell>
          <cell r="C84">
            <v>22</v>
          </cell>
          <cell r="D84">
            <v>1</v>
          </cell>
          <cell r="E84">
            <v>9</v>
          </cell>
          <cell r="G84">
            <v>203</v>
          </cell>
          <cell r="H84">
            <v>7</v>
          </cell>
          <cell r="L84">
            <v>6</v>
          </cell>
        </row>
        <row r="85">
          <cell r="B85">
            <v>0</v>
          </cell>
          <cell r="C85">
            <v>27</v>
          </cell>
          <cell r="E85">
            <v>1</v>
          </cell>
          <cell r="G85">
            <v>118</v>
          </cell>
          <cell r="H85">
            <v>14</v>
          </cell>
          <cell r="L85">
            <v>12</v>
          </cell>
        </row>
        <row r="91">
          <cell r="C91">
            <v>0</v>
          </cell>
          <cell r="D91">
            <v>20</v>
          </cell>
          <cell r="E91">
            <v>31</v>
          </cell>
          <cell r="F91">
            <v>16</v>
          </cell>
          <cell r="G91">
            <v>20</v>
          </cell>
          <cell r="H91">
            <v>5</v>
          </cell>
          <cell r="I91">
            <v>0</v>
          </cell>
          <cell r="J91">
            <v>0</v>
          </cell>
        </row>
        <row r="92">
          <cell r="C92">
            <v>2</v>
          </cell>
          <cell r="D92">
            <v>25</v>
          </cell>
          <cell r="E92">
            <v>34</v>
          </cell>
          <cell r="F92">
            <v>34</v>
          </cell>
          <cell r="G92">
            <v>17</v>
          </cell>
          <cell r="H92">
            <v>8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2</v>
          </cell>
          <cell r="D95">
            <v>44</v>
          </cell>
          <cell r="E95">
            <v>65</v>
          </cell>
          <cell r="F95">
            <v>48</v>
          </cell>
          <cell r="G95">
            <v>37</v>
          </cell>
          <cell r="H95">
            <v>13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1</v>
          </cell>
          <cell r="E96">
            <v>0</v>
          </cell>
          <cell r="F96">
            <v>2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8</v>
          </cell>
          <cell r="E98">
            <v>12</v>
          </cell>
          <cell r="F98">
            <v>3</v>
          </cell>
          <cell r="G98">
            <v>5</v>
          </cell>
          <cell r="H98">
            <v>1</v>
          </cell>
          <cell r="I98">
            <v>0</v>
          </cell>
          <cell r="J98">
            <v>0</v>
          </cell>
        </row>
        <row r="99">
          <cell r="C99">
            <v>1</v>
          </cell>
          <cell r="D99">
            <v>8</v>
          </cell>
          <cell r="E99">
            <v>5</v>
          </cell>
          <cell r="F99">
            <v>5</v>
          </cell>
          <cell r="G99">
            <v>9</v>
          </cell>
          <cell r="H99">
            <v>3</v>
          </cell>
          <cell r="I99">
            <v>0</v>
          </cell>
          <cell r="J9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0"/>
  <sheetViews>
    <sheetView tabSelected="1" workbookViewId="0">
      <selection activeCell="H1" sqref="H1"/>
    </sheetView>
  </sheetViews>
  <sheetFormatPr baseColWidth="10" defaultRowHeight="15"/>
  <cols>
    <col min="8" max="8" width="12.42578125" bestFit="1" customWidth="1"/>
  </cols>
  <sheetData>
    <row r="1" spans="1:19" ht="19.5">
      <c r="A1" s="1" t="s">
        <v>0</v>
      </c>
      <c r="D1" s="2"/>
      <c r="E1" s="2"/>
      <c r="F1" s="2"/>
      <c r="G1" s="2"/>
      <c r="L1" s="3" t="s">
        <v>1</v>
      </c>
    </row>
    <row r="2" spans="1:19">
      <c r="A2" t="s">
        <v>2</v>
      </c>
      <c r="D2" s="2"/>
      <c r="E2" s="2"/>
      <c r="F2" s="2"/>
      <c r="G2" s="2"/>
    </row>
    <row r="3" spans="1:19">
      <c r="A3" s="4" t="s">
        <v>3</v>
      </c>
      <c r="D3" s="2"/>
      <c r="E3" s="2"/>
      <c r="F3" s="2"/>
      <c r="G3" s="2"/>
    </row>
    <row r="4" spans="1:19">
      <c r="D4" s="2"/>
      <c r="E4" s="2"/>
      <c r="F4" s="2"/>
      <c r="G4" s="2"/>
      <c r="N4" s="5"/>
      <c r="O4" s="5"/>
      <c r="P4" s="5"/>
      <c r="Q4" s="5"/>
    </row>
    <row r="5" spans="1:19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5"/>
      <c r="O5" s="5"/>
      <c r="P5" s="5"/>
      <c r="Q5" s="5"/>
    </row>
    <row r="6" spans="1:19" ht="15.75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8" t="s">
        <v>6</v>
      </c>
      <c r="O6" s="8"/>
      <c r="P6" s="8"/>
      <c r="Q6" s="8"/>
    </row>
    <row r="7" spans="1:19" ht="15.75">
      <c r="A7" s="9" t="s">
        <v>7</v>
      </c>
      <c r="B7" s="10" t="str">
        <f>'[1]67-A'!B14</f>
        <v>O</v>
      </c>
      <c r="C7" s="11" t="s">
        <v>8</v>
      </c>
      <c r="D7" s="11"/>
      <c r="E7" s="12" t="str">
        <f>'[1]67-A'!E14:G14</f>
        <v>SANTO_DOMINGO</v>
      </c>
      <c r="F7" s="12"/>
      <c r="G7" s="12"/>
      <c r="H7" s="13" t="s">
        <v>9</v>
      </c>
      <c r="I7" s="13"/>
      <c r="J7" s="14" t="str">
        <f>'[1]67-A'!J14:K14</f>
        <v>VIII</v>
      </c>
      <c r="K7" s="14"/>
      <c r="L7" s="15"/>
      <c r="M7" s="16"/>
      <c r="N7" s="8"/>
      <c r="O7" s="8"/>
      <c r="P7" s="8"/>
      <c r="Q7" s="8"/>
    </row>
    <row r="8" spans="1:19" ht="15.75">
      <c r="A8" s="9" t="s">
        <v>10</v>
      </c>
      <c r="B8" s="17" t="str">
        <f>'[1]67-A'!B15:D15</f>
        <v>HOSPITAL GENERAL DR. VINICIO CALVENTI</v>
      </c>
      <c r="C8" s="17"/>
      <c r="D8" s="17"/>
      <c r="E8" s="17"/>
      <c r="F8" s="9" t="s">
        <v>11</v>
      </c>
      <c r="G8" s="18">
        <f>'[1]67-A'!G15:I15</f>
        <v>6867307</v>
      </c>
      <c r="H8" s="19"/>
      <c r="I8" s="19"/>
      <c r="J8" s="20"/>
      <c r="K8" s="19"/>
      <c r="L8" s="15"/>
    </row>
    <row r="9" spans="1:19" ht="15.75">
      <c r="A9" s="9"/>
      <c r="B9" s="21"/>
      <c r="C9" s="22"/>
      <c r="E9" s="9" t="s">
        <v>12</v>
      </c>
      <c r="F9" s="23">
        <f>'[1]67-A'!B16</f>
        <v>2018</v>
      </c>
      <c r="H9" s="24"/>
      <c r="I9" s="24"/>
      <c r="J9" s="20"/>
      <c r="K9" s="19"/>
      <c r="L9" s="15"/>
      <c r="N9" s="8" t="s">
        <v>13</v>
      </c>
      <c r="O9" s="8"/>
      <c r="P9" s="8"/>
      <c r="Q9" s="8"/>
    </row>
    <row r="10" spans="1:19" ht="16.5" thickBot="1">
      <c r="A10" s="25" t="s">
        <v>14</v>
      </c>
      <c r="B10" s="25"/>
      <c r="C10" s="25"/>
      <c r="D10" s="25"/>
      <c r="E10" s="26"/>
      <c r="F10" s="26" t="s">
        <v>15</v>
      </c>
      <c r="G10" s="26"/>
      <c r="H10" s="26"/>
      <c r="I10" s="26"/>
      <c r="J10" s="26"/>
      <c r="K10" s="27"/>
      <c r="L10" s="28"/>
      <c r="N10" s="8"/>
      <c r="O10" s="8"/>
      <c r="P10" s="8"/>
      <c r="Q10" s="8"/>
    </row>
    <row r="11" spans="1:19">
      <c r="A11" s="29" t="s">
        <v>16</v>
      </c>
      <c r="B11" s="30" t="s">
        <v>17</v>
      </c>
      <c r="C11" s="31" t="s">
        <v>18</v>
      </c>
      <c r="D11" s="29" t="s">
        <v>22</v>
      </c>
      <c r="E11" s="32"/>
      <c r="F11" s="33" t="s">
        <v>19</v>
      </c>
      <c r="G11" s="34"/>
      <c r="H11" s="34"/>
      <c r="I11" s="35"/>
      <c r="J11" s="36" t="s">
        <v>20</v>
      </c>
      <c r="K11" s="37" t="s">
        <v>21</v>
      </c>
      <c r="L11" s="38" t="s">
        <v>22</v>
      </c>
      <c r="N11" s="8"/>
      <c r="O11" s="8"/>
      <c r="P11" s="8"/>
      <c r="Q11" s="8"/>
    </row>
    <row r="12" spans="1:19" ht="15.75" thickBot="1">
      <c r="A12" s="39"/>
      <c r="B12" s="40" t="s">
        <v>23</v>
      </c>
      <c r="C12" s="41" t="s">
        <v>24</v>
      </c>
      <c r="D12" s="298"/>
      <c r="E12" s="32"/>
      <c r="F12" s="42"/>
      <c r="G12" s="43"/>
      <c r="H12" s="43"/>
      <c r="I12" s="44"/>
      <c r="J12" s="45" t="s">
        <v>25</v>
      </c>
      <c r="K12" s="46" t="s">
        <v>26</v>
      </c>
      <c r="L12" s="47"/>
    </row>
    <row r="13" spans="1:19">
      <c r="A13" s="48" t="s">
        <v>27</v>
      </c>
      <c r="B13" s="49">
        <f>[1]Julio!B13+[1]Agosto!B13+[1]Septiembre!B13</f>
        <v>0</v>
      </c>
      <c r="C13" s="49">
        <f>[1]Julio!C13+[1]Agosto!C13+[1]Septiembre!C13</f>
        <v>0</v>
      </c>
      <c r="D13" s="50">
        <f>SUM(C13+B13)</f>
        <v>0</v>
      </c>
      <c r="E13" s="51"/>
      <c r="F13" s="52" t="s">
        <v>28</v>
      </c>
      <c r="G13" s="53"/>
      <c r="H13" s="53"/>
      <c r="I13" s="53"/>
      <c r="J13" s="49">
        <f>[1]Julio!J13+[1]Agosto!J13+[1]Septiembre!J13</f>
        <v>1261</v>
      </c>
      <c r="K13" s="54">
        <f>[1]Julio!K13+[1]Agosto!K13+[1]Septiembre!K13</f>
        <v>0</v>
      </c>
      <c r="L13" s="55">
        <f>SUM(K13+J13)</f>
        <v>1261</v>
      </c>
      <c r="M13" s="56"/>
      <c r="N13" s="56"/>
      <c r="O13" s="56"/>
      <c r="P13" s="56"/>
      <c r="Q13" s="56"/>
      <c r="R13" s="56"/>
      <c r="S13" s="56"/>
    </row>
    <row r="14" spans="1:19">
      <c r="A14" s="57" t="s">
        <v>29</v>
      </c>
      <c r="B14" s="49">
        <f>[1]Julio!B14+[1]Agosto!B14+[1]Septiembre!B14</f>
        <v>115</v>
      </c>
      <c r="C14" s="49">
        <f>[1]Julio!C14+[1]Agosto!C14+[1]Septiembre!C14</f>
        <v>3595</v>
      </c>
      <c r="D14" s="58">
        <f t="shared" ref="D14:D51" si="0">SUM(C14+B14)</f>
        <v>3710</v>
      </c>
      <c r="E14" s="32"/>
      <c r="F14" s="52" t="s">
        <v>30</v>
      </c>
      <c r="G14" s="53"/>
      <c r="H14" s="53"/>
      <c r="I14" s="53"/>
      <c r="J14" s="49">
        <f>[1]Julio!J14+[1]Agosto!J14+[1]Septiembre!J14</f>
        <v>3322</v>
      </c>
      <c r="K14" s="49">
        <f>[1]Julio!K14+[1]Agosto!K14+[1]Septiembre!K14</f>
        <v>5864</v>
      </c>
      <c r="L14" s="55">
        <f t="shared" ref="L14:L33" si="1">SUM(K14+J14)</f>
        <v>9186</v>
      </c>
    </row>
    <row r="15" spans="1:19">
      <c r="A15" s="57" t="s">
        <v>31</v>
      </c>
      <c r="B15" s="49">
        <f>[1]Julio!B15+[1]Agosto!B15+[1]Septiembre!B15</f>
        <v>283</v>
      </c>
      <c r="C15" s="49">
        <f>[1]Julio!C15+[1]Agosto!C15+[1]Septiembre!C15</f>
        <v>3154</v>
      </c>
      <c r="D15" s="58">
        <f t="shared" si="0"/>
        <v>3437</v>
      </c>
      <c r="E15" s="32"/>
      <c r="F15" s="52" t="s">
        <v>32</v>
      </c>
      <c r="G15" s="53"/>
      <c r="H15" s="53"/>
      <c r="I15" s="53"/>
      <c r="J15" s="49">
        <f>[1]Julio!J15+[1]Agosto!J15+[1]Septiembre!J15</f>
        <v>5322</v>
      </c>
      <c r="K15" s="49">
        <f>[1]Julio!K15+[1]Agosto!K15+[1]Septiembre!K15</f>
        <v>311</v>
      </c>
      <c r="L15" s="55">
        <f t="shared" si="1"/>
        <v>5633</v>
      </c>
    </row>
    <row r="16" spans="1:19">
      <c r="A16" s="57" t="s">
        <v>33</v>
      </c>
      <c r="B16" s="49">
        <f>[1]Julio!B16+[1]Agosto!B16+[1]Septiembre!B16</f>
        <v>175</v>
      </c>
      <c r="C16" s="49">
        <f>[1]Julio!C16+[1]Agosto!C16+[1]Septiembre!C16</f>
        <v>1538</v>
      </c>
      <c r="D16" s="58">
        <f t="shared" si="0"/>
        <v>1713</v>
      </c>
      <c r="E16" s="32"/>
      <c r="F16" s="52" t="s">
        <v>34</v>
      </c>
      <c r="G16" s="53"/>
      <c r="H16" s="53"/>
      <c r="I16" s="53"/>
      <c r="J16" s="49">
        <f>[1]Julio!J16+[1]Agosto!J16+[1]Septiembre!J16</f>
        <v>0</v>
      </c>
      <c r="K16" s="49">
        <f>[1]Julio!K16+[1]Agosto!K16+[1]Septiembre!K16</f>
        <v>0</v>
      </c>
      <c r="L16" s="55">
        <f t="shared" si="1"/>
        <v>0</v>
      </c>
    </row>
    <row r="17" spans="1:12">
      <c r="A17" s="57" t="s">
        <v>35</v>
      </c>
      <c r="B17" s="49">
        <f>[1]Julio!B17+[1]Agosto!B17+[1]Septiembre!B17</f>
        <v>214</v>
      </c>
      <c r="C17" s="49">
        <f>[1]Julio!C17+[1]Agosto!C17+[1]Septiembre!C17</f>
        <v>1665</v>
      </c>
      <c r="D17" s="58">
        <f t="shared" si="0"/>
        <v>1879</v>
      </c>
      <c r="E17" s="32"/>
      <c r="F17" s="52" t="s">
        <v>36</v>
      </c>
      <c r="G17" s="53"/>
      <c r="H17" s="53"/>
      <c r="I17" s="53"/>
      <c r="J17" s="49">
        <f>[1]Julio!J17+[1]Agosto!J17+[1]Septiembre!J17</f>
        <v>0</v>
      </c>
      <c r="K17" s="49">
        <f>[1]Julio!K17+[1]Agosto!K17+[1]Septiembre!K17</f>
        <v>0</v>
      </c>
      <c r="L17" s="55">
        <f t="shared" si="1"/>
        <v>0</v>
      </c>
    </row>
    <row r="18" spans="1:12">
      <c r="A18" s="57" t="s">
        <v>37</v>
      </c>
      <c r="B18" s="49">
        <f>[1]Julio!B18+[1]Agosto!B18+[1]Septiembre!B18</f>
        <v>400</v>
      </c>
      <c r="C18" s="49">
        <f>[1]Julio!C18+[1]Agosto!C18+[1]Septiembre!C18</f>
        <v>593</v>
      </c>
      <c r="D18" s="58">
        <f t="shared" si="0"/>
        <v>993</v>
      </c>
      <c r="E18" s="32"/>
      <c r="F18" s="59" t="s">
        <v>38</v>
      </c>
      <c r="G18" s="60"/>
      <c r="H18" s="60"/>
      <c r="I18" s="60"/>
      <c r="J18" s="49">
        <f>[1]Julio!J18+[1]Agosto!J18+[1]Septiembre!J18</f>
        <v>376</v>
      </c>
      <c r="K18" s="49">
        <f>[1]Julio!K18+[1]Agosto!K18+[1]Septiembre!K18</f>
        <v>188</v>
      </c>
      <c r="L18" s="55">
        <f t="shared" si="1"/>
        <v>564</v>
      </c>
    </row>
    <row r="19" spans="1:12">
      <c r="A19" s="57" t="s">
        <v>39</v>
      </c>
      <c r="B19" s="49">
        <f>[1]Julio!B19+[1]Agosto!B19+[1]Septiembre!B19</f>
        <v>299</v>
      </c>
      <c r="C19" s="49">
        <f>[1]Julio!C19+[1]Agosto!C19+[1]Septiembre!C19</f>
        <v>672</v>
      </c>
      <c r="D19" s="58">
        <f t="shared" si="0"/>
        <v>971</v>
      </c>
      <c r="E19" s="32"/>
      <c r="F19" s="59" t="s">
        <v>40</v>
      </c>
      <c r="G19" s="60"/>
      <c r="H19" s="60"/>
      <c r="I19" s="61"/>
      <c r="J19" s="49">
        <f>[1]Julio!J19+[1]Agosto!J19+[1]Septiembre!J19</f>
        <v>0</v>
      </c>
      <c r="K19" s="49">
        <f>[1]Julio!K19+[1]Agosto!K19+[1]Septiembre!K19</f>
        <v>0</v>
      </c>
      <c r="L19" s="55">
        <f t="shared" si="1"/>
        <v>0</v>
      </c>
    </row>
    <row r="20" spans="1:12">
      <c r="A20" s="57" t="s">
        <v>41</v>
      </c>
      <c r="B20" s="49">
        <f>[1]Julio!B20+[1]Agosto!B20+[1]Septiembre!B20</f>
        <v>0</v>
      </c>
      <c r="C20" s="49">
        <f>[1]Julio!C20+[1]Agosto!C20+[1]Septiembre!C20</f>
        <v>0</v>
      </c>
      <c r="D20" s="58">
        <f t="shared" si="0"/>
        <v>0</v>
      </c>
      <c r="E20" s="32"/>
      <c r="F20" s="59" t="s">
        <v>42</v>
      </c>
      <c r="G20" s="60"/>
      <c r="H20" s="60"/>
      <c r="I20" s="61"/>
      <c r="J20" s="49">
        <f>[1]Julio!J20+[1]Agosto!J20+[1]Septiembre!J20</f>
        <v>0</v>
      </c>
      <c r="K20" s="49">
        <f>[1]Julio!K20+[1]Agosto!K20+[1]Septiembre!K20</f>
        <v>0</v>
      </c>
      <c r="L20" s="55">
        <f t="shared" si="1"/>
        <v>0</v>
      </c>
    </row>
    <row r="21" spans="1:12">
      <c r="A21" s="57" t="s">
        <v>43</v>
      </c>
      <c r="B21" s="49">
        <f>[1]Julio!B21+[1]Agosto!B21+[1]Septiembre!B21</f>
        <v>355</v>
      </c>
      <c r="C21" s="49">
        <f>[1]Julio!C21+[1]Agosto!C21+[1]Septiembre!C21</f>
        <v>698</v>
      </c>
      <c r="D21" s="58">
        <f t="shared" si="0"/>
        <v>1053</v>
      </c>
      <c r="E21" s="32"/>
      <c r="F21" s="59" t="s">
        <v>44</v>
      </c>
      <c r="G21" s="60"/>
      <c r="H21" s="60"/>
      <c r="I21" s="61"/>
      <c r="J21" s="49">
        <f>[1]Julio!J21+[1]Agosto!J21+[1]Septiembre!J21</f>
        <v>114</v>
      </c>
      <c r="K21" s="49">
        <f>[1]Julio!K21+[1]Agosto!K21+[1]Septiembre!K21</f>
        <v>1</v>
      </c>
      <c r="L21" s="55">
        <f t="shared" si="1"/>
        <v>115</v>
      </c>
    </row>
    <row r="22" spans="1:12">
      <c r="A22" s="57" t="s">
        <v>45</v>
      </c>
      <c r="B22" s="49">
        <f>[1]Julio!B22+[1]Agosto!B22+[1]Septiembre!B22</f>
        <v>203</v>
      </c>
      <c r="C22" s="49">
        <f>[1]Julio!C22+[1]Agosto!C22+[1]Septiembre!C22</f>
        <v>292</v>
      </c>
      <c r="D22" s="58">
        <f t="shared" si="0"/>
        <v>495</v>
      </c>
      <c r="E22" s="32"/>
      <c r="F22" s="59" t="s">
        <v>46</v>
      </c>
      <c r="G22" s="60"/>
      <c r="H22" s="60"/>
      <c r="I22" s="61"/>
      <c r="J22" s="49">
        <f>[1]Julio!J22+[1]Agosto!J22+[1]Septiembre!J22</f>
        <v>1686</v>
      </c>
      <c r="K22" s="49">
        <f>[1]Julio!K22+[1]Agosto!K22+[1]Septiembre!K22</f>
        <v>303</v>
      </c>
      <c r="L22" s="55">
        <f t="shared" si="1"/>
        <v>1989</v>
      </c>
    </row>
    <row r="23" spans="1:12">
      <c r="A23" s="57" t="s">
        <v>47</v>
      </c>
      <c r="B23" s="49">
        <f>[1]Julio!B23+[1]Agosto!B23+[1]Septiembre!B23</f>
        <v>100</v>
      </c>
      <c r="C23" s="49">
        <f>[1]Julio!C23+[1]Agosto!C23+[1]Septiembre!C23</f>
        <v>679</v>
      </c>
      <c r="D23" s="58">
        <f t="shared" si="0"/>
        <v>779</v>
      </c>
      <c r="E23" s="32"/>
      <c r="F23" s="59" t="s">
        <v>48</v>
      </c>
      <c r="G23" s="60"/>
      <c r="H23" s="60"/>
      <c r="I23" s="61"/>
      <c r="J23" s="49">
        <f>[1]Julio!J23+[1]Agosto!J23+[1]Septiembre!J23</f>
        <v>124</v>
      </c>
      <c r="K23" s="49">
        <f>[1]Julio!K23+[1]Agosto!K23+[1]Septiembre!K23</f>
        <v>16</v>
      </c>
      <c r="L23" s="55">
        <f t="shared" si="1"/>
        <v>140</v>
      </c>
    </row>
    <row r="24" spans="1:12">
      <c r="A24" s="57" t="s">
        <v>49</v>
      </c>
      <c r="B24" s="49">
        <f>[1]Julio!B24+[1]Agosto!B24+[1]Septiembre!B24</f>
        <v>203</v>
      </c>
      <c r="C24" s="49">
        <f>[1]Julio!C24+[1]Agosto!C24+[1]Septiembre!C24</f>
        <v>316</v>
      </c>
      <c r="D24" s="58">
        <f t="shared" si="0"/>
        <v>519</v>
      </c>
      <c r="E24" s="32"/>
      <c r="F24" s="59" t="s">
        <v>50</v>
      </c>
      <c r="G24" s="60"/>
      <c r="H24" s="60"/>
      <c r="I24" s="61"/>
      <c r="J24" s="49">
        <f>[1]Julio!J24+[1]Agosto!J24+[1]Septiembre!J24</f>
        <v>0</v>
      </c>
      <c r="K24" s="49">
        <f>[1]Julio!K24+[1]Agosto!K24+[1]Septiembre!K24</f>
        <v>0</v>
      </c>
      <c r="L24" s="55">
        <f t="shared" si="1"/>
        <v>0</v>
      </c>
    </row>
    <row r="25" spans="1:12">
      <c r="A25" s="57" t="s">
        <v>51</v>
      </c>
      <c r="B25" s="49">
        <f>[1]Julio!B25+[1]Agosto!B25+[1]Septiembre!B25</f>
        <v>343</v>
      </c>
      <c r="C25" s="49">
        <f>[1]Julio!C25+[1]Agosto!C25+[1]Septiembre!C25</f>
        <v>1374</v>
      </c>
      <c r="D25" s="58">
        <f t="shared" si="0"/>
        <v>1717</v>
      </c>
      <c r="E25" s="32"/>
      <c r="F25" s="59" t="s">
        <v>52</v>
      </c>
      <c r="G25" s="60"/>
      <c r="H25" s="60"/>
      <c r="I25" s="61"/>
      <c r="J25" s="49">
        <f>[1]Julio!J25+[1]Agosto!J25+[1]Septiembre!J25</f>
        <v>21</v>
      </c>
      <c r="K25" s="49">
        <f>[1]Julio!K25+[1]Agosto!K25+[1]Septiembre!K25</f>
        <v>0</v>
      </c>
      <c r="L25" s="55">
        <f t="shared" si="1"/>
        <v>21</v>
      </c>
    </row>
    <row r="26" spans="1:12">
      <c r="A26" s="57" t="s">
        <v>53</v>
      </c>
      <c r="B26" s="49">
        <f>[1]Julio!B26+[1]Agosto!B26+[1]Septiembre!B26</f>
        <v>72</v>
      </c>
      <c r="C26" s="49">
        <f>[1]Julio!C26+[1]Agosto!C26+[1]Septiembre!C26</f>
        <v>369</v>
      </c>
      <c r="D26" s="58">
        <f t="shared" si="0"/>
        <v>441</v>
      </c>
      <c r="E26" s="32"/>
      <c r="F26" s="59" t="s">
        <v>54</v>
      </c>
      <c r="G26" s="60"/>
      <c r="H26" s="60"/>
      <c r="I26" s="61"/>
      <c r="J26" s="49">
        <f>[1]Julio!J26+[1]Agosto!J26+[1]Septiembre!J26</f>
        <v>0</v>
      </c>
      <c r="K26" s="49">
        <f>[1]Julio!K26+[1]Agosto!K26+[1]Septiembre!K26</f>
        <v>0</v>
      </c>
      <c r="L26" s="55">
        <f t="shared" si="1"/>
        <v>0</v>
      </c>
    </row>
    <row r="27" spans="1:12">
      <c r="A27" s="57" t="s">
        <v>55</v>
      </c>
      <c r="B27" s="49">
        <f>[1]Julio!B27+[1]Agosto!B27+[1]Septiembre!B27</f>
        <v>80</v>
      </c>
      <c r="C27" s="49">
        <f>[1]Julio!C27+[1]Agosto!C27+[1]Septiembre!C27</f>
        <v>197</v>
      </c>
      <c r="D27" s="58">
        <f t="shared" si="0"/>
        <v>277</v>
      </c>
      <c r="E27" s="32"/>
      <c r="F27" s="59" t="s">
        <v>56</v>
      </c>
      <c r="G27" s="60"/>
      <c r="H27" s="60"/>
      <c r="I27" s="61"/>
      <c r="J27" s="49">
        <f>[1]Julio!J27+[1]Agosto!J27+[1]Septiembre!J27</f>
        <v>0</v>
      </c>
      <c r="K27" s="49">
        <f>[1]Julio!K27+[1]Agosto!K27+[1]Septiembre!K27</f>
        <v>0</v>
      </c>
      <c r="L27" s="55">
        <f t="shared" si="1"/>
        <v>0</v>
      </c>
    </row>
    <row r="28" spans="1:12">
      <c r="A28" s="57" t="s">
        <v>57</v>
      </c>
      <c r="B28" s="49">
        <f>[1]Julio!B28+[1]Agosto!B28+[1]Septiembre!B28</f>
        <v>42</v>
      </c>
      <c r="C28" s="49">
        <f>[1]Julio!C28+[1]Agosto!C28+[1]Septiembre!C28</f>
        <v>520</v>
      </c>
      <c r="D28" s="58">
        <f t="shared" si="0"/>
        <v>562</v>
      </c>
      <c r="E28" s="32"/>
      <c r="F28" s="59" t="s">
        <v>58</v>
      </c>
      <c r="G28" s="60"/>
      <c r="H28" s="60"/>
      <c r="I28" s="61"/>
      <c r="J28" s="49">
        <f>[1]Julio!J28+[1]Agosto!J28+[1]Septiembre!J28</f>
        <v>0</v>
      </c>
      <c r="K28" s="49">
        <f>[1]Julio!K28+[1]Agosto!K28+[1]Septiembre!K28</f>
        <v>0</v>
      </c>
      <c r="L28" s="55">
        <f t="shared" si="1"/>
        <v>0</v>
      </c>
    </row>
    <row r="29" spans="1:12">
      <c r="A29" s="57" t="s">
        <v>59</v>
      </c>
      <c r="B29" s="49">
        <f>[1]Julio!B29+[1]Agosto!B29+[1]Septiembre!B29</f>
        <v>216</v>
      </c>
      <c r="C29" s="49">
        <f>[1]Julio!C29+[1]Agosto!C29+[1]Septiembre!C29</f>
        <v>216</v>
      </c>
      <c r="D29" s="58">
        <f t="shared" si="0"/>
        <v>432</v>
      </c>
      <c r="E29" s="32"/>
      <c r="F29" s="59" t="s">
        <v>60</v>
      </c>
      <c r="G29" s="60"/>
      <c r="H29" s="60"/>
      <c r="I29" s="61"/>
      <c r="J29" s="62"/>
      <c r="K29" s="49">
        <f>[1]Julio!K29+[1]Agosto!K29+[1]Septiembre!K29</f>
        <v>522</v>
      </c>
      <c r="L29" s="55">
        <f t="shared" si="1"/>
        <v>522</v>
      </c>
    </row>
    <row r="30" spans="1:12">
      <c r="A30" s="57" t="s">
        <v>61</v>
      </c>
      <c r="B30" s="49">
        <f>[1]Julio!B30+[1]Agosto!B30+[1]Septiembre!B30</f>
        <v>0</v>
      </c>
      <c r="C30" s="49">
        <f>[1]Julio!C30+[1]Agosto!C30+[1]Septiembre!C30</f>
        <v>0</v>
      </c>
      <c r="D30" s="58">
        <f t="shared" si="0"/>
        <v>0</v>
      </c>
      <c r="E30" s="32"/>
      <c r="F30" s="52" t="s">
        <v>62</v>
      </c>
      <c r="G30" s="53"/>
      <c r="H30" s="53"/>
      <c r="I30" s="53"/>
      <c r="J30" s="49">
        <f>[1]Julio!J30+[1]Agosto!J30+[1]Septiembre!J30</f>
        <v>182</v>
      </c>
      <c r="K30" s="63"/>
      <c r="L30" s="55">
        <f t="shared" si="1"/>
        <v>182</v>
      </c>
    </row>
    <row r="31" spans="1:12">
      <c r="A31" s="57" t="s">
        <v>63</v>
      </c>
      <c r="B31" s="49">
        <f>[1]Julio!B31+[1]Agosto!B31+[1]Septiembre!B31</f>
        <v>68</v>
      </c>
      <c r="C31" s="49">
        <f>[1]Julio!C31+[1]Agosto!C31+[1]Septiembre!C31</f>
        <v>741</v>
      </c>
      <c r="D31" s="58">
        <f t="shared" si="0"/>
        <v>809</v>
      </c>
      <c r="E31" s="32"/>
      <c r="F31" s="52" t="s">
        <v>64</v>
      </c>
      <c r="G31" s="53"/>
      <c r="H31" s="53"/>
      <c r="I31" s="53"/>
      <c r="J31" s="49">
        <f>[1]Julio!J31+[1]Agosto!J31+[1]Septiembre!J31</f>
        <v>37036</v>
      </c>
      <c r="K31" s="49">
        <f>[1]Julio!K31+[1]Agosto!K31+[1]Septiembre!K31</f>
        <v>27963</v>
      </c>
      <c r="L31" s="55">
        <f t="shared" si="1"/>
        <v>64999</v>
      </c>
    </row>
    <row r="32" spans="1:12">
      <c r="A32" s="57" t="s">
        <v>65</v>
      </c>
      <c r="B32" s="49">
        <f>[1]Julio!B32+[1]Agosto!B32+[1]Septiembre!B32</f>
        <v>0</v>
      </c>
      <c r="C32" s="49">
        <f>[1]Julio!C32+[1]Agosto!C32+[1]Septiembre!C32</f>
        <v>0</v>
      </c>
      <c r="D32" s="58">
        <f t="shared" si="0"/>
        <v>0</v>
      </c>
      <c r="E32" s="32"/>
      <c r="F32" s="52" t="s">
        <v>66</v>
      </c>
      <c r="G32" s="53"/>
      <c r="H32" s="53"/>
      <c r="I32" s="53"/>
      <c r="J32" s="49">
        <f>[1]Julio!J32+[1]Agosto!J32+[1]Septiembre!J32</f>
        <v>0</v>
      </c>
      <c r="K32" s="49">
        <f>[1]Julio!K32+[1]Agosto!K32+[1]Septiembre!K32</f>
        <v>513</v>
      </c>
      <c r="L32" s="55">
        <f t="shared" si="1"/>
        <v>513</v>
      </c>
    </row>
    <row r="33" spans="1:19">
      <c r="A33" s="57" t="s">
        <v>67</v>
      </c>
      <c r="B33" s="49">
        <f>[1]Julio!B33+[1]Agosto!B33+[1]Septiembre!B33</f>
        <v>0</v>
      </c>
      <c r="C33" s="49">
        <f>[1]Julio!C33+[1]Agosto!C33+[1]Septiembre!C33</f>
        <v>0</v>
      </c>
      <c r="D33" s="58">
        <f t="shared" si="0"/>
        <v>0</v>
      </c>
      <c r="E33" s="64"/>
      <c r="F33" s="52" t="s">
        <v>68</v>
      </c>
      <c r="G33" s="53"/>
      <c r="H33" s="53"/>
      <c r="I33" s="53"/>
      <c r="J33" s="49">
        <f>[1]Julio!J33+[1]Agosto!J33+[1]Septiembre!J33</f>
        <v>0</v>
      </c>
      <c r="K33" s="49">
        <f>[1]Julio!K33+[1]Agosto!K33+[1]Septiembre!K33</f>
        <v>0</v>
      </c>
      <c r="L33" s="55">
        <f t="shared" si="1"/>
        <v>0</v>
      </c>
      <c r="M33" s="65"/>
      <c r="N33" s="65"/>
      <c r="O33" s="65"/>
      <c r="P33" s="65"/>
      <c r="Q33" s="65"/>
      <c r="R33" s="65"/>
      <c r="S33" s="65"/>
    </row>
    <row r="34" spans="1:19" ht="15.75" thickBot="1">
      <c r="A34" s="57" t="s">
        <v>69</v>
      </c>
      <c r="B34" s="49">
        <f>[1]Julio!B34+[1]Agosto!B34+[1]Septiembre!B34</f>
        <v>156</v>
      </c>
      <c r="C34" s="49">
        <f>[1]Julio!C34+[1]Agosto!C34+[1]Septiembre!C34</f>
        <v>1154</v>
      </c>
      <c r="D34" s="58">
        <f t="shared" si="0"/>
        <v>1310</v>
      </c>
      <c r="E34" s="64"/>
      <c r="F34" s="66" t="s">
        <v>70</v>
      </c>
      <c r="G34" s="67"/>
      <c r="H34" s="67"/>
      <c r="I34" s="67"/>
      <c r="J34" s="49">
        <f>[1]Julio!J34+[1]Agosto!J34+[1]Septiembre!J34</f>
        <v>0</v>
      </c>
      <c r="K34" s="49">
        <f>[1]Julio!K34+[1]Agosto!K34+[1]Septiembre!K34</f>
        <v>0</v>
      </c>
      <c r="L34" s="68">
        <f>K34+J34</f>
        <v>0</v>
      </c>
      <c r="M34" s="65"/>
      <c r="N34" s="65"/>
      <c r="O34" s="65"/>
      <c r="P34" s="65"/>
      <c r="Q34" s="65"/>
      <c r="R34" s="65"/>
      <c r="S34" s="65"/>
    </row>
    <row r="35" spans="1:19">
      <c r="A35" s="57" t="s">
        <v>71</v>
      </c>
      <c r="B35" s="49">
        <f>[1]Julio!B35+[1]Agosto!B35+[1]Septiembre!B35</f>
        <v>66</v>
      </c>
      <c r="C35" s="49">
        <f>[1]Julio!C35+[1]Agosto!C35+[1]Septiembre!C35</f>
        <v>940</v>
      </c>
      <c r="D35" s="58">
        <f t="shared" si="0"/>
        <v>1006</v>
      </c>
      <c r="E35" s="32"/>
      <c r="F35" s="69" t="s">
        <v>72</v>
      </c>
      <c r="G35" s="70"/>
      <c r="H35" s="70"/>
      <c r="I35" s="70"/>
      <c r="J35" s="71"/>
      <c r="K35" s="71"/>
      <c r="L35" s="72">
        <v>2</v>
      </c>
    </row>
    <row r="36" spans="1:19">
      <c r="A36" s="57" t="s">
        <v>73</v>
      </c>
      <c r="B36" s="49">
        <f>[1]Julio!B36+[1]Agosto!B36+[1]Septiembre!B36</f>
        <v>99</v>
      </c>
      <c r="C36" s="49">
        <f>[1]Julio!C36+[1]Agosto!C36+[1]Septiembre!C36</f>
        <v>201</v>
      </c>
      <c r="D36" s="58">
        <f t="shared" si="0"/>
        <v>300</v>
      </c>
      <c r="E36" s="32"/>
      <c r="F36" s="73" t="s">
        <v>74</v>
      </c>
      <c r="G36" s="74"/>
      <c r="H36" s="74"/>
      <c r="I36" s="74"/>
      <c r="J36" s="74"/>
      <c r="K36" s="75"/>
      <c r="L36" s="76">
        <v>493</v>
      </c>
    </row>
    <row r="37" spans="1:19">
      <c r="A37" s="57" t="s">
        <v>75</v>
      </c>
      <c r="B37" s="49">
        <f>[1]Julio!B37+[1]Agosto!B37+[1]Septiembre!B37</f>
        <v>334</v>
      </c>
      <c r="C37" s="49">
        <f>[1]Julio!C37+[1]Agosto!C37+[1]Septiembre!C37</f>
        <v>374</v>
      </c>
      <c r="D37" s="58">
        <f t="shared" si="0"/>
        <v>708</v>
      </c>
      <c r="E37" s="32"/>
      <c r="F37" s="73" t="s">
        <v>76</v>
      </c>
      <c r="G37" s="74"/>
      <c r="H37" s="74"/>
      <c r="I37" s="74"/>
      <c r="J37" s="74"/>
      <c r="K37" s="75"/>
      <c r="L37" s="76">
        <v>394</v>
      </c>
    </row>
    <row r="38" spans="1:19">
      <c r="A38" s="57" t="s">
        <v>77</v>
      </c>
      <c r="B38" s="49">
        <f>[1]Julio!B38+[1]Agosto!B38+[1]Septiembre!B38</f>
        <v>333</v>
      </c>
      <c r="C38" s="49">
        <f>[1]Julio!C38+[1]Agosto!C38+[1]Septiembre!C38</f>
        <v>950</v>
      </c>
      <c r="D38" s="58">
        <f t="shared" si="0"/>
        <v>1283</v>
      </c>
      <c r="E38" s="32"/>
      <c r="F38" s="73" t="s">
        <v>78</v>
      </c>
      <c r="G38" s="74"/>
      <c r="H38" s="74"/>
      <c r="I38" s="74"/>
      <c r="J38" s="74"/>
      <c r="K38" s="75"/>
      <c r="L38" s="76">
        <v>0</v>
      </c>
    </row>
    <row r="39" spans="1:19">
      <c r="A39" s="57" t="s">
        <v>79</v>
      </c>
      <c r="B39" s="49">
        <f>[1]Julio!B39+[1]Agosto!B39+[1]Septiembre!B39</f>
        <v>454</v>
      </c>
      <c r="C39" s="49">
        <f>[1]Julio!C39+[1]Agosto!C39+[1]Septiembre!C39</f>
        <v>750</v>
      </c>
      <c r="D39" s="58">
        <f t="shared" si="0"/>
        <v>1204</v>
      </c>
      <c r="E39" s="32"/>
      <c r="F39" s="73" t="s">
        <v>80</v>
      </c>
      <c r="G39" s="74"/>
      <c r="H39" s="74"/>
      <c r="I39" s="74"/>
      <c r="J39" s="74"/>
      <c r="K39" s="75"/>
      <c r="L39" s="77">
        <v>4</v>
      </c>
    </row>
    <row r="40" spans="1:19" ht="15.75" thickBot="1">
      <c r="A40" s="57" t="s">
        <v>81</v>
      </c>
      <c r="B40" s="49">
        <f>[1]Julio!B40+[1]Agosto!B40+[1]Septiembre!B40</f>
        <v>916</v>
      </c>
      <c r="C40" s="49">
        <f>[1]Julio!C40+[1]Agosto!C40+[1]Septiembre!C40</f>
        <v>581</v>
      </c>
      <c r="D40" s="58">
        <f t="shared" si="0"/>
        <v>1497</v>
      </c>
      <c r="E40" s="32"/>
      <c r="F40" s="78" t="s">
        <v>82</v>
      </c>
      <c r="G40" s="79"/>
      <c r="H40" s="79"/>
      <c r="I40" s="79"/>
      <c r="J40" s="79"/>
      <c r="K40" s="80"/>
      <c r="L40" s="81">
        <v>1728</v>
      </c>
    </row>
    <row r="41" spans="1:19" ht="15.75" thickBot="1">
      <c r="A41" s="57" t="s">
        <v>83</v>
      </c>
      <c r="B41" s="49">
        <f>[1]Julio!B41+[1]Agosto!B41+[1]Septiembre!B41</f>
        <v>171</v>
      </c>
      <c r="C41" s="49">
        <f>[1]Julio!C41+[1]Agosto!C41+[1]Septiembre!C41</f>
        <v>502</v>
      </c>
      <c r="D41" s="58">
        <f t="shared" si="0"/>
        <v>673</v>
      </c>
      <c r="E41" s="32"/>
      <c r="F41" s="78" t="s">
        <v>84</v>
      </c>
      <c r="G41" s="79"/>
      <c r="H41" s="79"/>
      <c r="I41" s="79"/>
      <c r="J41" s="79"/>
      <c r="K41" s="80"/>
      <c r="L41" s="81">
        <v>0</v>
      </c>
    </row>
    <row r="42" spans="1:19" ht="15.75" thickBot="1">
      <c r="A42" s="57" t="s">
        <v>85</v>
      </c>
      <c r="B42" s="49">
        <f>[1]Julio!B42+[1]Agosto!B42+[1]Septiembre!B42</f>
        <v>396</v>
      </c>
      <c r="C42" s="49">
        <f>[1]Julio!C42+[1]Agosto!C42+[1]Septiembre!C42</f>
        <v>650</v>
      </c>
      <c r="D42" s="58">
        <f t="shared" si="0"/>
        <v>1046</v>
      </c>
      <c r="E42" s="32"/>
      <c r="F42" s="78" t="s">
        <v>86</v>
      </c>
      <c r="G42" s="79"/>
      <c r="H42" s="79"/>
      <c r="I42" s="79"/>
      <c r="J42" s="79"/>
      <c r="K42" s="80"/>
      <c r="L42" s="81">
        <v>0</v>
      </c>
    </row>
    <row r="43" spans="1:19" ht="16.5" thickBot="1">
      <c r="A43" s="57" t="s">
        <v>87</v>
      </c>
      <c r="B43" s="49">
        <f>[1]Julio!B43+[1]Agosto!B43+[1]Septiembre!B43</f>
        <v>181</v>
      </c>
      <c r="C43" s="49">
        <f>[1]Julio!C43+[1]Agosto!C43+[1]Septiembre!C43</f>
        <v>112</v>
      </c>
      <c r="D43" s="58">
        <f t="shared" si="0"/>
        <v>293</v>
      </c>
      <c r="E43" s="82"/>
      <c r="F43" s="78" t="s">
        <v>88</v>
      </c>
      <c r="G43" s="79"/>
      <c r="H43" s="79"/>
      <c r="I43" s="79"/>
      <c r="J43" s="79"/>
      <c r="K43" s="80"/>
      <c r="L43" s="81">
        <v>666</v>
      </c>
    </row>
    <row r="44" spans="1:19" ht="15.75">
      <c r="A44" s="57" t="s">
        <v>89</v>
      </c>
      <c r="B44" s="49">
        <f>[1]Julio!B44+[1]Agosto!B44+[1]Septiembre!B44</f>
        <v>32</v>
      </c>
      <c r="C44" s="49">
        <f>[1]Julio!C44+[1]Agosto!C44+[1]Septiembre!C44</f>
        <v>10</v>
      </c>
      <c r="D44" s="58">
        <f t="shared" si="0"/>
        <v>42</v>
      </c>
      <c r="E44" s="82"/>
    </row>
    <row r="45" spans="1:19" ht="17.25" thickBot="1">
      <c r="A45" s="57" t="s">
        <v>90</v>
      </c>
      <c r="B45" s="49">
        <f>[1]Julio!B45+[1]Agosto!B45+[1]Septiembre!B45</f>
        <v>12</v>
      </c>
      <c r="C45" s="49">
        <f>[1]Julio!C45+[1]Agosto!C45+[1]Septiembre!C45</f>
        <v>83</v>
      </c>
      <c r="D45" s="58">
        <f t="shared" si="0"/>
        <v>95</v>
      </c>
      <c r="E45" s="83"/>
      <c r="F45" s="84" t="s">
        <v>91</v>
      </c>
      <c r="G45" s="84"/>
      <c r="H45" s="84"/>
      <c r="I45" s="84"/>
    </row>
    <row r="46" spans="1:19" ht="16.5">
      <c r="A46" s="57" t="s">
        <v>92</v>
      </c>
      <c r="B46" s="49">
        <f>[1]Julio!B46+[1]Agosto!B46+[1]Septiembre!B46</f>
        <v>0</v>
      </c>
      <c r="C46" s="49">
        <f>[1]Julio!C46+[1]Agosto!C46+[1]Septiembre!C46</f>
        <v>0</v>
      </c>
      <c r="D46" s="58">
        <f t="shared" si="0"/>
        <v>0</v>
      </c>
      <c r="E46" s="83" t="s">
        <v>93</v>
      </c>
      <c r="F46" s="85" t="s">
        <v>94</v>
      </c>
      <c r="G46" s="86"/>
      <c r="H46" s="86"/>
      <c r="I46" s="86"/>
      <c r="J46" s="86"/>
      <c r="K46" s="87"/>
      <c r="L46" s="88" t="s">
        <v>95</v>
      </c>
    </row>
    <row r="47" spans="1:19" ht="17.25" thickBot="1">
      <c r="A47" s="57" t="s">
        <v>96</v>
      </c>
      <c r="B47" s="49">
        <f>[1]Julio!B47+[1]Agosto!B47+[1]Septiembre!B47</f>
        <v>196</v>
      </c>
      <c r="C47" s="49">
        <f>[1]Julio!C47+[1]Agosto!C47+[1]Septiembre!C47</f>
        <v>112</v>
      </c>
      <c r="D47" s="58">
        <f t="shared" si="0"/>
        <v>308</v>
      </c>
      <c r="E47" s="32"/>
      <c r="F47" s="89" t="s">
        <v>97</v>
      </c>
      <c r="G47" s="90"/>
      <c r="H47" s="90"/>
      <c r="I47" s="90"/>
      <c r="J47" s="91"/>
      <c r="K47" s="92"/>
      <c r="L47" s="81">
        <v>0</v>
      </c>
      <c r="N47" s="8" t="s">
        <v>98</v>
      </c>
      <c r="O47" s="8"/>
      <c r="P47" s="8"/>
      <c r="Q47" s="8"/>
    </row>
    <row r="48" spans="1:19" ht="16.5">
      <c r="A48" s="57" t="s">
        <v>99</v>
      </c>
      <c r="B48" s="49">
        <f>[1]Julio!B48+[1]Agosto!B48+[1]Septiembre!B48</f>
        <v>0</v>
      </c>
      <c r="C48" s="49">
        <f>[1]Julio!C48+[1]Agosto!C48+[1]Septiembre!C48</f>
        <v>0</v>
      </c>
      <c r="D48" s="58">
        <f t="shared" si="0"/>
        <v>0</v>
      </c>
      <c r="E48" s="32"/>
      <c r="F48" s="89" t="s">
        <v>100</v>
      </c>
      <c r="G48" s="90"/>
      <c r="H48" s="90"/>
      <c r="I48" s="90"/>
      <c r="J48" s="91"/>
      <c r="K48" s="92"/>
      <c r="L48" s="93">
        <v>24</v>
      </c>
      <c r="N48" s="8"/>
      <c r="O48" s="8"/>
      <c r="P48" s="8"/>
      <c r="Q48" s="8"/>
    </row>
    <row r="49" spans="1:17" ht="16.5">
      <c r="A49" s="57" t="s">
        <v>101</v>
      </c>
      <c r="B49" s="49">
        <f>[1]Julio!B49+[1]Agosto!B49+[1]Septiembre!B49</f>
        <v>1564</v>
      </c>
      <c r="C49" s="49">
        <f>[1]Julio!C49+[1]Agosto!C49+[1]Septiembre!C49</f>
        <v>1392</v>
      </c>
      <c r="D49" s="58">
        <f t="shared" si="0"/>
        <v>2956</v>
      </c>
      <c r="E49" s="32"/>
      <c r="F49" s="89" t="s">
        <v>102</v>
      </c>
      <c r="G49" s="90"/>
      <c r="H49" s="90"/>
      <c r="I49" s="90"/>
      <c r="J49" s="91"/>
      <c r="K49" s="92"/>
      <c r="L49" s="93">
        <v>188</v>
      </c>
      <c r="N49" s="8"/>
      <c r="O49" s="8"/>
      <c r="P49" s="8"/>
      <c r="Q49" s="8"/>
    </row>
    <row r="50" spans="1:17" ht="17.25" thickBot="1">
      <c r="A50" s="94" t="s">
        <v>103</v>
      </c>
      <c r="B50" s="49">
        <f>[1]Julio!B50+[1]Agosto!B50+[1]Septiembre!B50</f>
        <v>370</v>
      </c>
      <c r="C50" s="49">
        <f>[1]Julio!C50+[1]Agosto!C50+[1]Septiembre!C50</f>
        <v>629</v>
      </c>
      <c r="D50" s="95">
        <f t="shared" si="0"/>
        <v>999</v>
      </c>
      <c r="E50" s="32"/>
      <c r="F50" s="89" t="s">
        <v>104</v>
      </c>
      <c r="G50" s="90"/>
      <c r="H50" s="90"/>
      <c r="I50" s="90"/>
      <c r="J50" s="91"/>
      <c r="K50" s="92"/>
      <c r="L50" s="93">
        <v>4</v>
      </c>
    </row>
    <row r="51" spans="1:17" ht="17.25" thickBot="1">
      <c r="A51" s="96" t="s">
        <v>105</v>
      </c>
      <c r="B51" s="97">
        <f>SUM(B13:B50)</f>
        <v>8448</v>
      </c>
      <c r="C51" s="97">
        <f>SUM(C13:C50)</f>
        <v>25059</v>
      </c>
      <c r="D51" s="98">
        <f t="shared" si="0"/>
        <v>33507</v>
      </c>
      <c r="E51" s="32"/>
      <c r="F51" s="89" t="s">
        <v>106</v>
      </c>
      <c r="G51" s="90"/>
      <c r="H51" s="90"/>
      <c r="I51" s="90"/>
      <c r="J51" s="91"/>
      <c r="K51" s="92"/>
      <c r="L51" s="93">
        <v>0</v>
      </c>
    </row>
    <row r="52" spans="1:17" ht="17.25" thickBot="1">
      <c r="A52" s="99" t="s">
        <v>107</v>
      </c>
      <c r="B52" s="100" t="s">
        <v>108</v>
      </c>
      <c r="C52" s="101"/>
      <c r="D52" s="49">
        <f>[1]Julio!D52+[1]Agosto!D52+[1]Septiembre!D52</f>
        <v>20804</v>
      </c>
      <c r="E52" s="32"/>
      <c r="F52" s="89" t="s">
        <v>109</v>
      </c>
      <c r="G52" s="90"/>
      <c r="H52" s="90"/>
      <c r="I52" s="90"/>
      <c r="J52" s="91"/>
      <c r="K52" s="92"/>
      <c r="L52" s="93">
        <v>174</v>
      </c>
    </row>
    <row r="53" spans="1:17" ht="16.5">
      <c r="A53" s="102" t="s">
        <v>110</v>
      </c>
      <c r="B53" s="103"/>
      <c r="C53" s="104"/>
      <c r="D53" s="105">
        <f>SUM(D52+D51)</f>
        <v>54311</v>
      </c>
      <c r="E53" s="32"/>
      <c r="F53" s="89" t="s">
        <v>111</v>
      </c>
      <c r="G53" s="90"/>
      <c r="H53" s="90"/>
      <c r="I53" s="90"/>
      <c r="J53" s="91"/>
      <c r="K53" s="92"/>
      <c r="L53" s="93">
        <v>42</v>
      </c>
    </row>
    <row r="54" spans="1:17" ht="17.25" thickBot="1">
      <c r="A54" s="106" t="s">
        <v>112</v>
      </c>
      <c r="B54" s="107"/>
      <c r="C54" s="108" t="s">
        <v>113</v>
      </c>
      <c r="D54" s="109"/>
      <c r="E54" s="32"/>
      <c r="F54" s="89" t="s">
        <v>114</v>
      </c>
      <c r="G54" s="90"/>
      <c r="H54" s="90"/>
      <c r="I54" s="90"/>
      <c r="J54" s="91"/>
      <c r="K54" s="92"/>
      <c r="L54" s="93">
        <v>3</v>
      </c>
    </row>
    <row r="55" spans="1:17" ht="16.5">
      <c r="A55" s="28"/>
      <c r="B55" s="28"/>
      <c r="C55" s="28"/>
      <c r="D55" s="28"/>
      <c r="E55" s="32"/>
      <c r="F55" s="89" t="s">
        <v>115</v>
      </c>
      <c r="G55" s="90"/>
      <c r="H55" s="90"/>
      <c r="I55" s="90"/>
      <c r="J55" s="91"/>
      <c r="K55" s="92"/>
      <c r="L55" s="93">
        <v>0</v>
      </c>
    </row>
    <row r="56" spans="1:17" ht="16.5">
      <c r="A56" s="28"/>
      <c r="B56" s="28"/>
      <c r="C56" s="28"/>
      <c r="D56" s="28"/>
      <c r="E56" s="32"/>
      <c r="F56" s="89" t="s">
        <v>116</v>
      </c>
      <c r="G56" s="90"/>
      <c r="H56" s="90"/>
      <c r="I56" s="90"/>
      <c r="J56" s="110"/>
      <c r="K56" s="111"/>
      <c r="L56" s="93">
        <v>0</v>
      </c>
    </row>
    <row r="57" spans="1:17" ht="17.25" thickBot="1">
      <c r="A57" s="28"/>
      <c r="B57" s="28"/>
      <c r="D57" s="28"/>
      <c r="E57" s="32"/>
      <c r="F57" s="112" t="s">
        <v>117</v>
      </c>
      <c r="G57" s="113"/>
      <c r="H57" s="113"/>
      <c r="I57" s="113"/>
      <c r="J57" s="114"/>
      <c r="K57" s="115"/>
      <c r="L57" s="93">
        <v>4</v>
      </c>
    </row>
    <row r="58" spans="1:17" ht="16.5">
      <c r="B58" s="116" t="s">
        <v>118</v>
      </c>
      <c r="E58" s="117"/>
      <c r="F58" s="117"/>
      <c r="G58" s="117"/>
      <c r="H58" s="117"/>
      <c r="I58" s="117"/>
      <c r="J58" s="118"/>
      <c r="K58" s="119"/>
      <c r="L58" s="119"/>
    </row>
    <row r="59" spans="1:17" ht="16.5">
      <c r="A59" s="120"/>
      <c r="B59" s="121"/>
      <c r="C59" s="120"/>
      <c r="D59" s="120"/>
      <c r="E59" s="122"/>
      <c r="F59" s="122"/>
      <c r="G59" s="122"/>
      <c r="H59" s="122"/>
      <c r="I59" s="122"/>
      <c r="J59" s="123"/>
      <c r="K59" s="124"/>
      <c r="L59" s="124"/>
    </row>
    <row r="60" spans="1:17" ht="15.75">
      <c r="N60" s="125"/>
      <c r="O60" s="125"/>
    </row>
    <row r="61" spans="1:17">
      <c r="A61" s="126" t="s">
        <v>119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</row>
    <row r="62" spans="1:17" ht="15.75" thickBot="1"/>
    <row r="63" spans="1:17" ht="16.5" thickBot="1">
      <c r="A63" s="127" t="s">
        <v>120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9"/>
      <c r="M63" s="125"/>
      <c r="O63" s="130"/>
      <c r="P63" s="130"/>
    </row>
    <row r="64" spans="1:17" ht="15.75" thickBot="1">
      <c r="A64" s="131" t="s">
        <v>16</v>
      </c>
      <c r="B64" s="132" t="s">
        <v>121</v>
      </c>
      <c r="C64" s="133"/>
      <c r="D64" s="134" t="s">
        <v>122</v>
      </c>
      <c r="E64" s="134"/>
      <c r="F64" s="135"/>
      <c r="G64" s="136" t="s">
        <v>123</v>
      </c>
      <c r="H64" s="137" t="s">
        <v>124</v>
      </c>
      <c r="I64" s="138" t="s">
        <v>125</v>
      </c>
      <c r="J64" s="138" t="s">
        <v>126</v>
      </c>
      <c r="K64" s="138" t="s">
        <v>127</v>
      </c>
      <c r="L64" s="139" t="s">
        <v>128</v>
      </c>
    </row>
    <row r="65" spans="1:19" ht="25.5" thickBot="1">
      <c r="A65" s="140"/>
      <c r="B65" s="141"/>
      <c r="C65" s="142" t="s">
        <v>129</v>
      </c>
      <c r="D65" s="143" t="s">
        <v>130</v>
      </c>
      <c r="E65" s="143" t="s">
        <v>131</v>
      </c>
      <c r="F65" s="144" t="s">
        <v>132</v>
      </c>
      <c r="G65" s="145"/>
      <c r="H65" s="146"/>
      <c r="I65" s="147"/>
      <c r="J65" s="147"/>
      <c r="K65" s="147"/>
      <c r="L65" s="148"/>
      <c r="N65" t="s">
        <v>133</v>
      </c>
      <c r="S65" t="s">
        <v>134</v>
      </c>
    </row>
    <row r="66" spans="1:19">
      <c r="A66" s="149" t="s">
        <v>135</v>
      </c>
      <c r="B66" s="150">
        <f>[1]Julio!B66+[1]Agosto!B66+[1]Septiembre!B66</f>
        <v>0</v>
      </c>
      <c r="C66" s="151">
        <f>[1]Julio!C66+[1]Agosto!C66+[1]Septiembre!C66</f>
        <v>0</v>
      </c>
      <c r="D66" s="152">
        <f>[1]Julio!D66+[1]Agosto!D66+[1]Septiembre!D66</f>
        <v>0</v>
      </c>
      <c r="E66" s="153">
        <f>[1]Julio!E66+[1]Agosto!E66+[1]Septiembre!E66</f>
        <v>0</v>
      </c>
      <c r="F66" s="154">
        <f>E66+D66+C66</f>
        <v>0</v>
      </c>
      <c r="G66" s="155">
        <f>[1]Julio!G66+[1]Agosto!G66+[1]Septiembre!G66</f>
        <v>0</v>
      </c>
      <c r="H66" s="156">
        <f>IFERROR(([1]Julio!H66+[1]Agosto!H66+[1]Septiembre!H66)/$T$65,0)</f>
        <v>0</v>
      </c>
      <c r="I66" s="157">
        <f>SUM(H66*$N$66)</f>
        <v>0</v>
      </c>
      <c r="J66" s="158">
        <f>IFERROR(SUM(G66/(I66))*100,0)</f>
        <v>0</v>
      </c>
      <c r="K66" s="159">
        <f>IFERROR(SUM(G66/F66),0)</f>
        <v>0</v>
      </c>
      <c r="L66" s="160">
        <f>IFERROR(([1]Julio!L66+[1]Agosto!L66+[1]Septiembre!L66) / $T$65,0)</f>
        <v>0</v>
      </c>
      <c r="N66">
        <f>SUM(T66:T77)</f>
        <v>0</v>
      </c>
    </row>
    <row r="67" spans="1:19" ht="15.75" thickBot="1">
      <c r="A67" s="149" t="s">
        <v>136</v>
      </c>
      <c r="B67" s="161">
        <f>[1]Julio!B67+[1]Agosto!B67+[1]Septiembre!B67</f>
        <v>384</v>
      </c>
      <c r="C67" s="151">
        <f>[1]Julio!C67+[1]Agosto!C67+[1]Septiembre!C67</f>
        <v>267</v>
      </c>
      <c r="D67" s="152">
        <f>[1]Julio!D67+[1]Agosto!D67+[1]Septiembre!D67</f>
        <v>1</v>
      </c>
      <c r="E67" s="153">
        <f>[1]Julio!E67+[1]Agosto!E67+[1]Septiembre!E67</f>
        <v>0</v>
      </c>
      <c r="F67" s="162">
        <f t="shared" ref="F67:F85" si="2">E67+D67+C67</f>
        <v>268</v>
      </c>
      <c r="G67" s="155">
        <f>[1]Julio!G67+[1]Agosto!G67+[1]Septiembre!G67</f>
        <v>1146</v>
      </c>
      <c r="H67" s="156">
        <f>IFERROR(([1]Julio!H67+[1]Agosto!H67+[1]Septiembre!H67)/$T$65,0)</f>
        <v>0</v>
      </c>
      <c r="I67" s="157">
        <f t="shared" ref="I67:I85" si="3">SUM(H67*$N$66)</f>
        <v>0</v>
      </c>
      <c r="J67" s="158">
        <f t="shared" ref="J67:J85" si="4">IFERROR(SUM(G67/(I67))*100,0)</f>
        <v>0</v>
      </c>
      <c r="K67" s="159">
        <f t="shared" ref="K67:K86" si="5">IFERROR(SUM(G67/F67),0)</f>
        <v>4.2761194029850742</v>
      </c>
      <c r="L67" s="160">
        <f>IFERROR(([1]Julio!L67+[1]Agosto!L67+[1]Septiembre!L67) / $T$65,0)</f>
        <v>0</v>
      </c>
      <c r="S67" s="163"/>
    </row>
    <row r="68" spans="1:19">
      <c r="A68" s="164" t="s">
        <v>137</v>
      </c>
      <c r="B68" s="161">
        <f>[1]Julio!B68+[1]Agosto!B68+[1]Septiembre!B68</f>
        <v>783</v>
      </c>
      <c r="C68" s="151">
        <f>[1]Julio!C68+[1]Agosto!C68+[1]Septiembre!C68</f>
        <v>529</v>
      </c>
      <c r="D68" s="152">
        <f>[1]Julio!D68+[1]Agosto!D68+[1]Septiembre!D68</f>
        <v>0</v>
      </c>
      <c r="E68" s="153">
        <f>[1]Julio!E68+[1]Agosto!E68+[1]Septiembre!E68</f>
        <v>0</v>
      </c>
      <c r="F68" s="162">
        <f t="shared" si="2"/>
        <v>529</v>
      </c>
      <c r="G68" s="155">
        <f>[1]Julio!G68+[1]Agosto!G68+[1]Septiembre!G68</f>
        <v>1554</v>
      </c>
      <c r="H68" s="156">
        <f>IFERROR(([1]Julio!H68+[1]Agosto!H68+[1]Septiembre!H68)/$T$65,0)</f>
        <v>0</v>
      </c>
      <c r="I68" s="157">
        <f t="shared" si="3"/>
        <v>0</v>
      </c>
      <c r="J68" s="158">
        <f t="shared" si="4"/>
        <v>0</v>
      </c>
      <c r="K68" s="159">
        <f t="shared" si="5"/>
        <v>2.9376181474480152</v>
      </c>
      <c r="L68" s="160">
        <f>IFERROR(([1]Julio!L68+[1]Agosto!L68+[1]Septiembre!L68) / $T$65,0)</f>
        <v>0</v>
      </c>
      <c r="N68" s="165" t="s">
        <v>138</v>
      </c>
      <c r="O68" s="166"/>
      <c r="P68" s="167"/>
      <c r="Q68" s="168" t="s">
        <v>139</v>
      </c>
      <c r="R68" s="169"/>
      <c r="S68" s="170"/>
    </row>
    <row r="69" spans="1:19">
      <c r="A69" s="149" t="s">
        <v>140</v>
      </c>
      <c r="B69" s="161">
        <f>[1]Julio!B69+[1]Agosto!B69+[1]Septiembre!B69</f>
        <v>0</v>
      </c>
      <c r="C69" s="151">
        <f>[1]Julio!C69+[1]Agosto!C69+[1]Septiembre!C69</f>
        <v>243</v>
      </c>
      <c r="D69" s="152">
        <f>[1]Julio!D69+[1]Agosto!D69+[1]Septiembre!D69</f>
        <v>0</v>
      </c>
      <c r="E69" s="153">
        <f>[1]Julio!E69+[1]Agosto!E69+[1]Septiembre!E69</f>
        <v>0</v>
      </c>
      <c r="F69" s="162">
        <f t="shared" si="2"/>
        <v>243</v>
      </c>
      <c r="G69" s="155">
        <f>[1]Julio!G69+[1]Agosto!G69+[1]Septiembre!G69</f>
        <v>773</v>
      </c>
      <c r="H69" s="156">
        <f>IFERROR(([1]Julio!H69+[1]Agosto!H69+[1]Septiembre!H69)/$T$65,0)</f>
        <v>0</v>
      </c>
      <c r="I69" s="157">
        <f t="shared" si="3"/>
        <v>0</v>
      </c>
      <c r="J69" s="158">
        <f t="shared" si="4"/>
        <v>0</v>
      </c>
      <c r="K69" s="159">
        <f t="shared" si="5"/>
        <v>3.1810699588477367</v>
      </c>
      <c r="L69" s="160">
        <f>IFERROR(([1]Julio!L69+[1]Agosto!L69+[1]Septiembre!L69) / $T$65,0)</f>
        <v>0</v>
      </c>
      <c r="N69" s="171"/>
      <c r="O69" s="172"/>
      <c r="P69" s="173"/>
      <c r="Q69" s="174"/>
      <c r="R69" s="175"/>
      <c r="S69" s="176"/>
    </row>
    <row r="70" spans="1:19">
      <c r="A70" s="149" t="s">
        <v>141</v>
      </c>
      <c r="B70" s="161">
        <f>[1]Julio!B70+[1]Agosto!B70+[1]Septiembre!B70</f>
        <v>711</v>
      </c>
      <c r="C70" s="151">
        <f>[1]Julio!C70+[1]Agosto!C70+[1]Septiembre!C70</f>
        <v>482</v>
      </c>
      <c r="D70" s="152">
        <f>[1]Julio!D70+[1]Agosto!D70+[1]Septiembre!D70</f>
        <v>7</v>
      </c>
      <c r="E70" s="153">
        <f>[1]Julio!E70+[1]Agosto!E70+[1]Septiembre!E70</f>
        <v>54</v>
      </c>
      <c r="F70" s="162">
        <f t="shared" si="2"/>
        <v>543</v>
      </c>
      <c r="G70" s="155">
        <f>[1]Julio!G70+[1]Agosto!G70+[1]Septiembre!G70</f>
        <v>3063</v>
      </c>
      <c r="H70" s="156">
        <f>IFERROR(([1]Julio!H70+[1]Agosto!H70+[1]Septiembre!H70)/$T$65,0)</f>
        <v>0</v>
      </c>
      <c r="I70" s="157">
        <f t="shared" si="3"/>
        <v>0</v>
      </c>
      <c r="J70" s="158">
        <f t="shared" si="4"/>
        <v>0</v>
      </c>
      <c r="K70" s="159">
        <f t="shared" si="5"/>
        <v>5.6408839779005522</v>
      </c>
      <c r="L70" s="160">
        <f>IFERROR(([1]Julio!L70+[1]Agosto!L70+[1]Septiembre!L70) / $T$65,0)</f>
        <v>0</v>
      </c>
      <c r="N70" s="171"/>
      <c r="O70" s="172"/>
      <c r="P70" s="173"/>
      <c r="Q70" s="174"/>
      <c r="R70" s="175"/>
      <c r="S70" s="176"/>
    </row>
    <row r="71" spans="1:19" ht="15.75" thickBot="1">
      <c r="A71" s="149" t="s">
        <v>142</v>
      </c>
      <c r="B71" s="161">
        <f>[1]Julio!B71+[1]Agosto!B71+[1]Septiembre!B71</f>
        <v>0</v>
      </c>
      <c r="C71" s="151">
        <f>[1]Julio!C71+[1]Agosto!C71+[1]Septiembre!C71</f>
        <v>0</v>
      </c>
      <c r="D71" s="152">
        <f>[1]Julio!D71+[1]Agosto!D71+[1]Septiembre!D71</f>
        <v>0</v>
      </c>
      <c r="E71" s="153">
        <f>[1]Julio!E71+[1]Agosto!E71+[1]Septiembre!E71</f>
        <v>0</v>
      </c>
      <c r="F71" s="162">
        <f t="shared" si="2"/>
        <v>0</v>
      </c>
      <c r="G71" s="155">
        <f>[1]Julio!G71+[1]Agosto!G71+[1]Septiembre!G71</f>
        <v>0</v>
      </c>
      <c r="H71" s="156">
        <f>IFERROR(([1]Julio!H71+[1]Agosto!H71+[1]Septiembre!H71)/$T$65,0)</f>
        <v>0</v>
      </c>
      <c r="I71" s="157">
        <f t="shared" si="3"/>
        <v>0</v>
      </c>
      <c r="J71" s="158">
        <f t="shared" si="4"/>
        <v>0</v>
      </c>
      <c r="K71" s="159">
        <f t="shared" si="5"/>
        <v>0</v>
      </c>
      <c r="L71" s="160">
        <f>IFERROR(([1]Julio!L71+[1]Agosto!L71+[1]Septiembre!L71) / $T$65,0)</f>
        <v>0</v>
      </c>
      <c r="N71" s="177"/>
      <c r="O71" s="178"/>
      <c r="P71" s="179"/>
      <c r="Q71" s="180"/>
      <c r="R71" s="181"/>
      <c r="S71" s="182"/>
    </row>
    <row r="72" spans="1:19" ht="15.75" thickBot="1">
      <c r="A72" s="149" t="s">
        <v>143</v>
      </c>
      <c r="B72" s="161">
        <f>[1]Julio!B72+[1]Agosto!B72+[1]Septiembre!B72</f>
        <v>0</v>
      </c>
      <c r="C72" s="151">
        <f>[1]Julio!C72+[1]Agosto!C72+[1]Septiembre!C72</f>
        <v>0</v>
      </c>
      <c r="D72" s="152">
        <f>[1]Julio!D72+[1]Agosto!D72+[1]Septiembre!D72</f>
        <v>0</v>
      </c>
      <c r="E72" s="153">
        <f>[1]Julio!E72+[1]Agosto!E72+[1]Septiembre!E72</f>
        <v>0</v>
      </c>
      <c r="F72" s="162">
        <f t="shared" si="2"/>
        <v>0</v>
      </c>
      <c r="G72" s="155">
        <f>[1]Julio!G72+[1]Agosto!G72+[1]Septiembre!G72</f>
        <v>0</v>
      </c>
      <c r="H72" s="156">
        <f>IFERROR(([1]Julio!H72+[1]Agosto!H72+[1]Septiembre!H72)/$T$65,0)</f>
        <v>0</v>
      </c>
      <c r="I72" s="157">
        <f t="shared" si="3"/>
        <v>0</v>
      </c>
      <c r="J72" s="158">
        <f t="shared" si="4"/>
        <v>0</v>
      </c>
      <c r="K72" s="159">
        <f t="shared" si="5"/>
        <v>0</v>
      </c>
      <c r="L72" s="160">
        <f>IFERROR(([1]Julio!L72+[1]Agosto!L72+[1]Septiembre!L72) / $T$65,0)</f>
        <v>0</v>
      </c>
      <c r="O72" s="183"/>
    </row>
    <row r="73" spans="1:19">
      <c r="A73" s="149" t="s">
        <v>144</v>
      </c>
      <c r="B73" s="161">
        <f>[1]Julio!B73+[1]Agosto!B73+[1]Septiembre!B73</f>
        <v>0</v>
      </c>
      <c r="C73" s="151">
        <f>[1]Julio!C73+[1]Agosto!C73+[1]Septiembre!C73</f>
        <v>0</v>
      </c>
      <c r="D73" s="152">
        <f>[1]Julio!D73+[1]Agosto!D73+[1]Septiembre!D73</f>
        <v>0</v>
      </c>
      <c r="E73" s="153">
        <f>[1]Julio!E73+[1]Agosto!E73+[1]Septiembre!E73</f>
        <v>0</v>
      </c>
      <c r="F73" s="162">
        <f t="shared" si="2"/>
        <v>0</v>
      </c>
      <c r="G73" s="155">
        <f>[1]Julio!G73+[1]Agosto!G73+[1]Septiembre!G73</f>
        <v>0</v>
      </c>
      <c r="H73" s="156">
        <f>IFERROR(([1]Julio!H73+[1]Agosto!H73+[1]Septiembre!H73)/$T$65,0)</f>
        <v>0</v>
      </c>
      <c r="I73" s="157">
        <f t="shared" si="3"/>
        <v>0</v>
      </c>
      <c r="J73" s="158">
        <f t="shared" si="4"/>
        <v>0</v>
      </c>
      <c r="K73" s="159">
        <f t="shared" si="5"/>
        <v>0</v>
      </c>
      <c r="L73" s="160">
        <f>IFERROR(([1]Julio!L73+[1]Agosto!L73+[1]Septiembre!L73) / $T$65,0)</f>
        <v>0</v>
      </c>
      <c r="N73" s="168" t="s">
        <v>145</v>
      </c>
      <c r="O73" s="169"/>
      <c r="P73" s="170"/>
      <c r="Q73" s="184" t="s">
        <v>146</v>
      </c>
      <c r="R73" s="185"/>
      <c r="S73" s="186"/>
    </row>
    <row r="74" spans="1:19">
      <c r="A74" s="149" t="s">
        <v>147</v>
      </c>
      <c r="B74" s="161">
        <f>[1]Julio!B74+[1]Agosto!B74+[1]Septiembre!B74</f>
        <v>0</v>
      </c>
      <c r="C74" s="151">
        <f>[1]Julio!C74+[1]Agosto!C74+[1]Septiembre!C74</f>
        <v>0</v>
      </c>
      <c r="D74" s="152">
        <f>[1]Julio!D74+[1]Agosto!D74+[1]Septiembre!D74</f>
        <v>0</v>
      </c>
      <c r="E74" s="153">
        <f>[1]Julio!E74+[1]Agosto!E74+[1]Septiembre!E74</f>
        <v>0</v>
      </c>
      <c r="F74" s="162">
        <f t="shared" si="2"/>
        <v>0</v>
      </c>
      <c r="G74" s="155">
        <f>[1]Julio!G74+[1]Agosto!G74+[1]Septiembre!G74</f>
        <v>0</v>
      </c>
      <c r="H74" s="156">
        <f>IFERROR(([1]Julio!H74+[1]Agosto!H74+[1]Septiembre!H74)/$T$65,0)</f>
        <v>0</v>
      </c>
      <c r="I74" s="157">
        <f t="shared" si="3"/>
        <v>0</v>
      </c>
      <c r="J74" s="158">
        <f t="shared" si="4"/>
        <v>0</v>
      </c>
      <c r="K74" s="159">
        <f t="shared" si="5"/>
        <v>0</v>
      </c>
      <c r="L74" s="160">
        <f>IFERROR(([1]Julio!L74+[1]Agosto!L74+[1]Septiembre!L74) / $T$65,0)</f>
        <v>0</v>
      </c>
      <c r="N74" s="174"/>
      <c r="O74" s="175"/>
      <c r="P74" s="176"/>
      <c r="Q74" s="187"/>
      <c r="R74" s="188"/>
      <c r="S74" s="189"/>
    </row>
    <row r="75" spans="1:19" ht="15.75" thickBot="1">
      <c r="A75" s="149" t="s">
        <v>148</v>
      </c>
      <c r="B75" s="161">
        <f>[1]Julio!B75+[1]Agosto!B75+[1]Septiembre!B75</f>
        <v>0</v>
      </c>
      <c r="C75" s="151">
        <f>[1]Julio!C75+[1]Agosto!C75+[1]Septiembre!C75</f>
        <v>0</v>
      </c>
      <c r="D75" s="152">
        <f>[1]Julio!D75+[1]Agosto!D75+[1]Septiembre!D75</f>
        <v>0</v>
      </c>
      <c r="E75" s="153">
        <f>[1]Julio!E75+[1]Agosto!E75+[1]Septiembre!E75</f>
        <v>0</v>
      </c>
      <c r="F75" s="162">
        <f t="shared" si="2"/>
        <v>0</v>
      </c>
      <c r="G75" s="155">
        <f>[1]Julio!G75+[1]Agosto!G75+[1]Septiembre!G75</f>
        <v>0</v>
      </c>
      <c r="H75" s="156">
        <f>IFERROR(([1]Julio!H75+[1]Agosto!H75+[1]Septiembre!H75)/$T$65,0)</f>
        <v>0</v>
      </c>
      <c r="I75" s="157">
        <f t="shared" si="3"/>
        <v>0</v>
      </c>
      <c r="J75" s="158">
        <f t="shared" si="4"/>
        <v>0</v>
      </c>
      <c r="K75" s="159">
        <f t="shared" si="5"/>
        <v>0</v>
      </c>
      <c r="L75" s="160">
        <f>IFERROR(([1]Julio!L75+[1]Agosto!L75+[1]Septiembre!L75) / $T$65,0)</f>
        <v>0</v>
      </c>
      <c r="N75" s="180"/>
      <c r="O75" s="181"/>
      <c r="P75" s="182"/>
      <c r="Q75" s="190"/>
      <c r="R75" s="191"/>
      <c r="S75" s="192"/>
    </row>
    <row r="76" spans="1:19">
      <c r="A76" s="149" t="s">
        <v>149</v>
      </c>
      <c r="B76" s="161">
        <f>[1]Julio!B76+[1]Agosto!B76+[1]Septiembre!B76</f>
        <v>523</v>
      </c>
      <c r="C76" s="151">
        <f>[1]Julio!C76+[1]Agosto!C76+[1]Septiembre!C76</f>
        <v>497</v>
      </c>
      <c r="D76" s="152">
        <f>[1]Julio!D76+[1]Agosto!D76+[1]Septiembre!D76</f>
        <v>0</v>
      </c>
      <c r="E76" s="153">
        <f>[1]Julio!E76+[1]Agosto!E76+[1]Septiembre!E76</f>
        <v>3</v>
      </c>
      <c r="F76" s="162">
        <f t="shared" si="2"/>
        <v>500</v>
      </c>
      <c r="G76" s="155">
        <f>[1]Julio!G76+[1]Agosto!G76+[1]Septiembre!G76</f>
        <v>2207</v>
      </c>
      <c r="H76" s="156">
        <f>IFERROR(([1]Julio!H76+[1]Agosto!H76+[1]Septiembre!H76)/$T$65,0)</f>
        <v>0</v>
      </c>
      <c r="I76" s="157">
        <f t="shared" si="3"/>
        <v>0</v>
      </c>
      <c r="J76" s="158">
        <f t="shared" si="4"/>
        <v>0</v>
      </c>
      <c r="K76" s="159">
        <f t="shared" si="5"/>
        <v>4.4139999999999997</v>
      </c>
      <c r="L76" s="160">
        <f>IFERROR(([1]Julio!L76+[1]Agosto!L76+[1]Septiembre!L76) / $T$65,0)</f>
        <v>0</v>
      </c>
      <c r="N76" s="171" t="s">
        <v>150</v>
      </c>
      <c r="O76" s="172"/>
      <c r="P76" s="173"/>
    </row>
    <row r="77" spans="1:19">
      <c r="A77" s="164" t="s">
        <v>151</v>
      </c>
      <c r="B77" s="161">
        <f>[1]Julio!B77+[1]Agosto!B77+[1]Septiembre!B77</f>
        <v>0</v>
      </c>
      <c r="C77" s="151">
        <f>[1]Julio!C77+[1]Agosto!C77+[1]Septiembre!C77</f>
        <v>1</v>
      </c>
      <c r="D77" s="152">
        <f>[1]Julio!D77+[1]Agosto!D77+[1]Septiembre!D77</f>
        <v>0</v>
      </c>
      <c r="E77" s="153">
        <f>[1]Julio!E77+[1]Agosto!E77+[1]Septiembre!E77</f>
        <v>0</v>
      </c>
      <c r="F77" s="162">
        <f t="shared" si="2"/>
        <v>1</v>
      </c>
      <c r="G77" s="155">
        <f>[1]Julio!G77+[1]Agosto!G77+[1]Septiembre!G77</f>
        <v>5</v>
      </c>
      <c r="H77" s="156">
        <f>IFERROR(([1]Julio!H77+[1]Agosto!H77+[1]Septiembre!H77)/$T$65,0)</f>
        <v>0</v>
      </c>
      <c r="I77" s="157">
        <f t="shared" si="3"/>
        <v>0</v>
      </c>
      <c r="J77" s="158">
        <f t="shared" si="4"/>
        <v>0</v>
      </c>
      <c r="K77" s="159">
        <f t="shared" si="5"/>
        <v>5</v>
      </c>
      <c r="L77" s="160">
        <f>IFERROR(([1]Julio!L77+[1]Agosto!L77+[1]Septiembre!L77) / $T$65,0)</f>
        <v>0</v>
      </c>
      <c r="N77" s="171"/>
      <c r="O77" s="172"/>
      <c r="P77" s="173"/>
    </row>
    <row r="78" spans="1:19">
      <c r="A78" s="149" t="s">
        <v>152</v>
      </c>
      <c r="B78" s="161">
        <f>[1]Julio!B78+[1]Agosto!B78+[1]Septiembre!B78</f>
        <v>0</v>
      </c>
      <c r="C78" s="151">
        <f>[1]Julio!C78+[1]Agosto!C78+[1]Septiembre!C78</f>
        <v>14</v>
      </c>
      <c r="D78" s="152">
        <f>[1]Julio!D78+[1]Agosto!D78+[1]Septiembre!D78</f>
        <v>0</v>
      </c>
      <c r="E78" s="153">
        <f>[1]Julio!E78+[1]Agosto!E78+[1]Septiembre!E78</f>
        <v>0</v>
      </c>
      <c r="F78" s="162">
        <f t="shared" si="2"/>
        <v>14</v>
      </c>
      <c r="G78" s="155">
        <f>[1]Julio!G78+[1]Agosto!G78+[1]Septiembre!G78</f>
        <v>41</v>
      </c>
      <c r="H78" s="156">
        <f>IFERROR(([1]Julio!H78+[1]Agosto!H78+[1]Septiembre!H78)/$T$65,0)</f>
        <v>0</v>
      </c>
      <c r="I78" s="157">
        <f t="shared" si="3"/>
        <v>0</v>
      </c>
      <c r="J78" s="158">
        <f t="shared" si="4"/>
        <v>0</v>
      </c>
      <c r="K78" s="159">
        <f t="shared" si="5"/>
        <v>2.9285714285714284</v>
      </c>
      <c r="L78" s="160">
        <f>IFERROR(([1]Julio!L78+[1]Agosto!L78+[1]Septiembre!L78) / $T$65,0)</f>
        <v>0</v>
      </c>
      <c r="N78" s="171"/>
      <c r="O78" s="172"/>
      <c r="P78" s="173"/>
    </row>
    <row r="79" spans="1:19" ht="15.75" thickBot="1">
      <c r="A79" s="149" t="s">
        <v>153</v>
      </c>
      <c r="B79" s="161">
        <f>[1]Julio!B79+[1]Agosto!B79+[1]Septiembre!B79</f>
        <v>0</v>
      </c>
      <c r="C79" s="151">
        <f>[1]Julio!C79+[1]Agosto!C79+[1]Septiembre!C79</f>
        <v>0</v>
      </c>
      <c r="D79" s="152">
        <f>[1]Julio!D79+[1]Agosto!D79+[1]Septiembre!D79</f>
        <v>0</v>
      </c>
      <c r="E79" s="153">
        <f>[1]Julio!E79+[1]Agosto!E79+[1]Septiembre!E79</f>
        <v>0</v>
      </c>
      <c r="F79" s="162">
        <f t="shared" si="2"/>
        <v>0</v>
      </c>
      <c r="G79" s="155">
        <f>[1]Julio!G79+[1]Agosto!G79+[1]Septiembre!G79</f>
        <v>0</v>
      </c>
      <c r="H79" s="156">
        <f>IFERROR(([1]Julio!H79+[1]Agosto!H79+[1]Septiembre!H79)/$T$65,0)</f>
        <v>0</v>
      </c>
      <c r="I79" s="157">
        <f t="shared" si="3"/>
        <v>0</v>
      </c>
      <c r="J79" s="158">
        <f t="shared" si="4"/>
        <v>0</v>
      </c>
      <c r="K79" s="159">
        <f t="shared" si="5"/>
        <v>0</v>
      </c>
      <c r="L79" s="160">
        <f>IFERROR(([1]Julio!L79+[1]Agosto!L79+[1]Septiembre!L79) / $T$65,0)</f>
        <v>0</v>
      </c>
      <c r="N79" s="177"/>
      <c r="O79" s="178"/>
      <c r="P79" s="179"/>
    </row>
    <row r="80" spans="1:19">
      <c r="A80" s="149" t="s">
        <v>154</v>
      </c>
      <c r="B80" s="161">
        <f>[1]Julio!B80+[1]Agosto!B80+[1]Septiembre!B80</f>
        <v>0</v>
      </c>
      <c r="C80" s="151">
        <f>[1]Julio!C80+[1]Agosto!C80+[1]Septiembre!C80</f>
        <v>3</v>
      </c>
      <c r="D80" s="152">
        <f>[1]Julio!D80+[1]Agosto!D80+[1]Septiembre!D80</f>
        <v>0</v>
      </c>
      <c r="E80" s="153">
        <f>[1]Julio!E80+[1]Agosto!E80+[1]Septiembre!E80</f>
        <v>0</v>
      </c>
      <c r="F80" s="162">
        <f t="shared" si="2"/>
        <v>3</v>
      </c>
      <c r="G80" s="155">
        <f>[1]Julio!G80+[1]Agosto!G80+[1]Septiembre!G80</f>
        <v>6</v>
      </c>
      <c r="H80" s="156">
        <f>IFERROR(([1]Julio!H80+[1]Agosto!H80+[1]Septiembre!H80)/$T$65,0)</f>
        <v>0</v>
      </c>
      <c r="I80" s="157">
        <f t="shared" si="3"/>
        <v>0</v>
      </c>
      <c r="J80" s="158">
        <f t="shared" si="4"/>
        <v>0</v>
      </c>
      <c r="K80" s="159">
        <f t="shared" si="5"/>
        <v>2</v>
      </c>
      <c r="L80" s="160">
        <f>IFERROR(([1]Julio!L80+[1]Agosto!L80+[1]Septiembre!L80) / $T$65,0)</f>
        <v>0</v>
      </c>
      <c r="N80" s="168" t="s">
        <v>155</v>
      </c>
      <c r="O80" s="169"/>
      <c r="P80" s="170"/>
    </row>
    <row r="81" spans="1:18">
      <c r="A81" s="149" t="s">
        <v>156</v>
      </c>
      <c r="B81" s="161">
        <f>[1]Julio!B81+[1]Agosto!B81+[1]Septiembre!B81</f>
        <v>0</v>
      </c>
      <c r="C81" s="151">
        <f>[1]Julio!C81+[1]Agosto!C81+[1]Septiembre!C81</f>
        <v>0</v>
      </c>
      <c r="D81" s="152">
        <f>[1]Julio!D81+[1]Agosto!D81+[1]Septiembre!D81</f>
        <v>0</v>
      </c>
      <c r="E81" s="153">
        <f>[1]Julio!E81+[1]Agosto!E81+[1]Septiembre!E81</f>
        <v>0</v>
      </c>
      <c r="F81" s="162">
        <f t="shared" si="2"/>
        <v>0</v>
      </c>
      <c r="G81" s="155">
        <f>[1]Julio!G81+[1]Agosto!G81+[1]Septiembre!G81</f>
        <v>0</v>
      </c>
      <c r="H81" s="156">
        <f>IFERROR(([1]Julio!H81+[1]Agosto!H81+[1]Septiembre!H81)/$T$65,0)</f>
        <v>0</v>
      </c>
      <c r="I81" s="157">
        <f t="shared" si="3"/>
        <v>0</v>
      </c>
      <c r="J81" s="158">
        <f t="shared" si="4"/>
        <v>0</v>
      </c>
      <c r="K81" s="159">
        <f t="shared" si="5"/>
        <v>0</v>
      </c>
      <c r="L81" s="160">
        <f>IFERROR(([1]Julio!L81+[1]Agosto!L81+[1]Septiembre!L81) / $T$65,0)</f>
        <v>0</v>
      </c>
      <c r="N81" s="174"/>
      <c r="O81" s="175"/>
      <c r="P81" s="176"/>
    </row>
    <row r="82" spans="1:18">
      <c r="A82" s="149" t="s">
        <v>157</v>
      </c>
      <c r="B82" s="161">
        <f>[1]Julio!B82+[1]Agosto!B82+[1]Septiembre!B82</f>
        <v>0</v>
      </c>
      <c r="C82" s="151">
        <f>[1]Julio!C82+[1]Agosto!C82+[1]Septiembre!C82</f>
        <v>11</v>
      </c>
      <c r="D82" s="152">
        <f>[1]Julio!D82+[1]Agosto!D82+[1]Septiembre!D82</f>
        <v>0</v>
      </c>
      <c r="E82" s="153">
        <f>[1]Julio!E82+[1]Agosto!E82+[1]Septiembre!E82</f>
        <v>0</v>
      </c>
      <c r="F82" s="162">
        <f t="shared" si="2"/>
        <v>11</v>
      </c>
      <c r="G82" s="155">
        <f>[1]Julio!G82+[1]Agosto!G82+[1]Septiembre!G82</f>
        <v>71</v>
      </c>
      <c r="H82" s="156">
        <f>IFERROR(([1]Julio!H82+[1]Agosto!H82+[1]Septiembre!H82)/$T$65,0)</f>
        <v>0</v>
      </c>
      <c r="I82" s="157">
        <f t="shared" si="3"/>
        <v>0</v>
      </c>
      <c r="J82" s="158">
        <f t="shared" si="4"/>
        <v>0</v>
      </c>
      <c r="K82" s="159">
        <f t="shared" si="5"/>
        <v>6.4545454545454541</v>
      </c>
      <c r="L82" s="160">
        <f>IFERROR(([1]Julio!L82+[1]Agosto!L82+[1]Septiembre!L82) / $T$65,0)</f>
        <v>0</v>
      </c>
      <c r="N82" s="174"/>
      <c r="O82" s="175"/>
      <c r="P82" s="176"/>
    </row>
    <row r="83" spans="1:18" ht="15.75" thickBot="1">
      <c r="A83" s="149" t="s">
        <v>158</v>
      </c>
      <c r="B83" s="161">
        <f>[1]Julio!B83+[1]Agosto!B83+[1]Septiembre!B83</f>
        <v>0</v>
      </c>
      <c r="C83" s="151">
        <f>[1]Julio!C83+[1]Agosto!C83+[1]Septiembre!C83</f>
        <v>65</v>
      </c>
      <c r="D83" s="152">
        <f>[1]Julio!D83+[1]Agosto!D83+[1]Septiembre!D83</f>
        <v>0</v>
      </c>
      <c r="E83" s="153">
        <f>[1]Julio!E83+[1]Agosto!E83+[1]Septiembre!E83</f>
        <v>0</v>
      </c>
      <c r="F83" s="162">
        <f t="shared" si="2"/>
        <v>65</v>
      </c>
      <c r="G83" s="155">
        <f>[1]Julio!G83+[1]Agosto!G83+[1]Septiembre!G83</f>
        <v>526</v>
      </c>
      <c r="H83" s="156">
        <f>IFERROR(([1]Julio!H83+[1]Agosto!H83+[1]Septiembre!H83)/$T$65,0)</f>
        <v>0</v>
      </c>
      <c r="I83" s="157">
        <f t="shared" si="3"/>
        <v>0</v>
      </c>
      <c r="J83" s="158">
        <f t="shared" si="4"/>
        <v>0</v>
      </c>
      <c r="K83" s="159">
        <f t="shared" si="5"/>
        <v>8.092307692307692</v>
      </c>
      <c r="L83" s="160">
        <f>IFERROR(([1]Julio!L83+[1]Agosto!L83+[1]Septiembre!L83) / $T$65,0)</f>
        <v>0</v>
      </c>
      <c r="N83" s="180"/>
      <c r="O83" s="181"/>
      <c r="P83" s="182"/>
    </row>
    <row r="84" spans="1:18">
      <c r="A84" s="149" t="s">
        <v>159</v>
      </c>
      <c r="B84" s="161">
        <f>[1]Julio!B84+[1]Agosto!B84+[1]Septiembre!B84</f>
        <v>0</v>
      </c>
      <c r="C84" s="151">
        <f>[1]Julio!C84+[1]Agosto!C84+[1]Septiembre!C84</f>
        <v>57</v>
      </c>
      <c r="D84" s="152">
        <f>[1]Julio!D84+[1]Agosto!D84+[1]Septiembre!D84</f>
        <v>1</v>
      </c>
      <c r="E84" s="153">
        <f>[1]Julio!E84+[1]Agosto!E84+[1]Septiembre!E84</f>
        <v>30</v>
      </c>
      <c r="F84" s="162">
        <f t="shared" si="2"/>
        <v>88</v>
      </c>
      <c r="G84" s="155">
        <f>[1]Julio!G84+[1]Agosto!G84+[1]Septiembre!G84</f>
        <v>629</v>
      </c>
      <c r="H84" s="156">
        <f>IFERROR(([1]Julio!H84+[1]Agosto!H84+[1]Septiembre!H84)/$T$65,0)</f>
        <v>0</v>
      </c>
      <c r="I84" s="157">
        <f t="shared" si="3"/>
        <v>0</v>
      </c>
      <c r="J84" s="158">
        <f t="shared" si="4"/>
        <v>0</v>
      </c>
      <c r="K84" s="159">
        <f t="shared" si="5"/>
        <v>7.1477272727272725</v>
      </c>
      <c r="L84" s="160">
        <f>IFERROR(([1]Julio!L84+[1]Agosto!L84+[1]Septiembre!L84) / $T$65,0)</f>
        <v>0</v>
      </c>
    </row>
    <row r="85" spans="1:18">
      <c r="A85" s="149" t="s">
        <v>160</v>
      </c>
      <c r="B85" s="161">
        <f>[1]Julio!B85+[1]Agosto!B85+[1]Septiembre!B85</f>
        <v>0</v>
      </c>
      <c r="C85" s="151">
        <f>[1]Julio!C85+[1]Agosto!C85+[1]Septiembre!C85</f>
        <v>96</v>
      </c>
      <c r="D85" s="152">
        <f>[1]Julio!D85+[1]Agosto!D85+[1]Septiembre!D85</f>
        <v>1</v>
      </c>
      <c r="E85" s="153">
        <f>[1]Julio!E85+[1]Agosto!E85+[1]Septiembre!E85</f>
        <v>4</v>
      </c>
      <c r="F85" s="162">
        <f t="shared" si="2"/>
        <v>101</v>
      </c>
      <c r="G85" s="155">
        <f>[1]Julio!G85+[1]Agosto!G85+[1]Septiembre!G85</f>
        <v>504</v>
      </c>
      <c r="H85" s="156">
        <f>IFERROR(([1]Julio!H85+[1]Agosto!H85+[1]Septiembre!H85)/$T$65,0)</f>
        <v>0</v>
      </c>
      <c r="I85" s="157">
        <f t="shared" si="3"/>
        <v>0</v>
      </c>
      <c r="J85" s="158">
        <f t="shared" si="4"/>
        <v>0</v>
      </c>
      <c r="K85" s="159">
        <f t="shared" si="5"/>
        <v>4.9900990099009901</v>
      </c>
      <c r="L85" s="160">
        <f>IFERROR(([1]Julio!L85+[1]Agosto!L85+[1]Septiembre!L85) / $T$65,0)</f>
        <v>0</v>
      </c>
    </row>
    <row r="86" spans="1:18" ht="15.75" thickBot="1">
      <c r="A86" s="193" t="s">
        <v>22</v>
      </c>
      <c r="B86" s="194">
        <f t="shared" ref="B86:I86" si="6">SUM(B66:B85)</f>
        <v>2401</v>
      </c>
      <c r="C86" s="195">
        <f t="shared" si="6"/>
        <v>2265</v>
      </c>
      <c r="D86" s="196">
        <f t="shared" si="6"/>
        <v>10</v>
      </c>
      <c r="E86" s="196">
        <f t="shared" si="6"/>
        <v>91</v>
      </c>
      <c r="F86" s="196">
        <f t="shared" si="6"/>
        <v>2366</v>
      </c>
      <c r="G86" s="197">
        <f t="shared" si="6"/>
        <v>10525</v>
      </c>
      <c r="H86" s="198">
        <f t="shared" si="6"/>
        <v>0</v>
      </c>
      <c r="I86" s="196">
        <f t="shared" si="6"/>
        <v>0</v>
      </c>
      <c r="J86" s="198">
        <f>IFERROR(SUM(G86/I86)*100,0)</f>
        <v>0</v>
      </c>
      <c r="K86" s="198">
        <f t="shared" si="5"/>
        <v>4.4484361792054097</v>
      </c>
      <c r="L86" s="199">
        <f>SUM(L66:L85)</f>
        <v>0</v>
      </c>
    </row>
    <row r="87" spans="1:18">
      <c r="A87" s="200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2"/>
      <c r="N87" s="202"/>
      <c r="O87" s="203"/>
      <c r="P87" s="203"/>
      <c r="Q87" s="203"/>
    </row>
    <row r="88" spans="1:18" ht="16.5" thickBot="1">
      <c r="A88" s="204" t="s">
        <v>161</v>
      </c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5"/>
      <c r="M88" s="205"/>
      <c r="N88" s="206"/>
      <c r="O88" s="206"/>
      <c r="P88" s="206"/>
      <c r="Q88" s="206"/>
      <c r="R88" s="203"/>
    </row>
    <row r="89" spans="1:18">
      <c r="A89" s="43" t="s">
        <v>162</v>
      </c>
      <c r="B89" s="44"/>
      <c r="C89" s="207" t="s">
        <v>163</v>
      </c>
      <c r="D89" s="208"/>
      <c r="E89" s="208"/>
      <c r="F89" s="208"/>
      <c r="G89" s="208"/>
      <c r="H89" s="208"/>
      <c r="I89" s="208"/>
      <c r="J89" s="209"/>
      <c r="K89" s="210"/>
      <c r="L89" s="211"/>
      <c r="M89" s="211"/>
      <c r="N89" s="212"/>
      <c r="O89" s="203"/>
      <c r="P89" s="203"/>
      <c r="Q89" s="203"/>
      <c r="R89" s="203"/>
    </row>
    <row r="90" spans="1:18" ht="15.75" thickBot="1">
      <c r="A90" s="213"/>
      <c r="B90" s="214"/>
      <c r="C90" s="215" t="s">
        <v>164</v>
      </c>
      <c r="D90" s="216" t="s">
        <v>165</v>
      </c>
      <c r="E90" s="216" t="s">
        <v>166</v>
      </c>
      <c r="F90" s="216" t="s">
        <v>167</v>
      </c>
      <c r="G90" s="216" t="s">
        <v>168</v>
      </c>
      <c r="H90" s="216" t="s">
        <v>169</v>
      </c>
      <c r="I90" s="217" t="s">
        <v>170</v>
      </c>
      <c r="J90" s="218" t="s">
        <v>171</v>
      </c>
      <c r="K90" s="219" t="s">
        <v>22</v>
      </c>
      <c r="L90" s="203"/>
      <c r="M90" s="203"/>
      <c r="N90" s="203"/>
      <c r="O90" s="203"/>
      <c r="P90" s="203"/>
      <c r="Q90" s="203"/>
      <c r="R90" s="203"/>
    </row>
    <row r="91" spans="1:18">
      <c r="A91" s="220" t="s">
        <v>172</v>
      </c>
      <c r="B91" s="221" t="s">
        <v>173</v>
      </c>
      <c r="C91" s="222">
        <f>[1]Julio!C91+[1]Agosto!C91+[1]Septiembre!C91</f>
        <v>3</v>
      </c>
      <c r="D91" s="223">
        <f>[1]Julio!D91+[1]Agosto!D91+[1]Septiembre!D91</f>
        <v>54</v>
      </c>
      <c r="E91" s="223">
        <f>[1]Julio!E91+[1]Agosto!E91+[1]Septiembre!E91</f>
        <v>79</v>
      </c>
      <c r="F91" s="223">
        <f>[1]Julio!F91+[1]Agosto!F91+[1]Septiembre!F91</f>
        <v>35</v>
      </c>
      <c r="G91" s="223">
        <f>[1]Julio!G91+[1]Agosto!G91+[1]Septiembre!G91</f>
        <v>32</v>
      </c>
      <c r="H91" s="223">
        <f>[1]Julio!H91+[1]Agosto!H91+[1]Septiembre!H91</f>
        <v>6</v>
      </c>
      <c r="I91" s="223">
        <f>[1]Julio!I91+[1]Agosto!I91+[1]Septiembre!I91</f>
        <v>2</v>
      </c>
      <c r="J91" s="224">
        <f>[1]Julio!J91+[1]Agosto!J91+[1]Septiembre!J91</f>
        <v>0</v>
      </c>
      <c r="K91" s="225">
        <f t="shared" ref="K91:K99" si="7">SUM(J91+I91+H91+G91+F91+E91+D91+C91)</f>
        <v>211</v>
      </c>
      <c r="L91" s="203"/>
      <c r="M91" s="203"/>
      <c r="N91" s="203"/>
      <c r="O91" s="203"/>
      <c r="P91" s="203"/>
      <c r="Q91" s="203"/>
      <c r="R91" s="203"/>
    </row>
    <row r="92" spans="1:18">
      <c r="A92" s="226"/>
      <c r="B92" s="227" t="s">
        <v>174</v>
      </c>
      <c r="C92" s="228">
        <f>[1]Julio!C92+[1]Agosto!C92+[1]Septiembre!C92</f>
        <v>4</v>
      </c>
      <c r="D92" s="229">
        <f>[1]Julio!D92+[1]Agosto!D92+[1]Septiembre!D92</f>
        <v>61</v>
      </c>
      <c r="E92" s="229">
        <f>[1]Julio!E92+[1]Agosto!E92+[1]Septiembre!E92</f>
        <v>95</v>
      </c>
      <c r="F92" s="229">
        <f>[1]Julio!F92+[1]Agosto!F92+[1]Septiembre!F92</f>
        <v>88</v>
      </c>
      <c r="G92" s="229">
        <f>[1]Julio!G92+[1]Agosto!G92+[1]Septiembre!G92</f>
        <v>35</v>
      </c>
      <c r="H92" s="229">
        <f>[1]Julio!H92+[1]Agosto!H92+[1]Septiembre!H92</f>
        <v>21</v>
      </c>
      <c r="I92" s="229">
        <f>[1]Julio!I92+[1]Agosto!I92+[1]Septiembre!I92</f>
        <v>4</v>
      </c>
      <c r="J92" s="230">
        <f>[1]Julio!J92+[1]Agosto!J92+[1]Septiembre!J92</f>
        <v>1</v>
      </c>
      <c r="K92" s="231">
        <f t="shared" si="7"/>
        <v>309</v>
      </c>
    </row>
    <row r="93" spans="1:18" ht="15.75" thickBot="1">
      <c r="A93" s="232"/>
      <c r="B93" s="233" t="s">
        <v>22</v>
      </c>
      <c r="C93" s="234">
        <f t="shared" ref="C93:J93" si="8">SUM(C91+C92)</f>
        <v>7</v>
      </c>
      <c r="D93" s="235">
        <f t="shared" si="8"/>
        <v>115</v>
      </c>
      <c r="E93" s="235">
        <f t="shared" si="8"/>
        <v>174</v>
      </c>
      <c r="F93" s="235">
        <f t="shared" si="8"/>
        <v>123</v>
      </c>
      <c r="G93" s="235">
        <f t="shared" si="8"/>
        <v>67</v>
      </c>
      <c r="H93" s="235">
        <f t="shared" si="8"/>
        <v>27</v>
      </c>
      <c r="I93" s="235">
        <f t="shared" si="8"/>
        <v>6</v>
      </c>
      <c r="J93" s="236">
        <f t="shared" si="8"/>
        <v>1</v>
      </c>
      <c r="K93" s="237">
        <f t="shared" si="7"/>
        <v>520</v>
      </c>
    </row>
    <row r="94" spans="1:18" ht="15.75" thickBot="1">
      <c r="A94" s="238"/>
      <c r="B94" s="239" t="s">
        <v>175</v>
      </c>
      <c r="C94" s="240">
        <f>[1]Julio!C94+[1]Agosto!C94+[1]Septiembre!C94</f>
        <v>0</v>
      </c>
      <c r="D94" s="241">
        <f>[1]Julio!D94+[1]Agosto!D94+[1]Septiembre!D94</f>
        <v>0</v>
      </c>
      <c r="E94" s="241">
        <f>[1]Julio!E94+[1]Agosto!E94+[1]Septiembre!E94</f>
        <v>3</v>
      </c>
      <c r="F94" s="241">
        <f>[1]Julio!F94+[1]Agosto!F94+[1]Septiembre!F94</f>
        <v>0</v>
      </c>
      <c r="G94" s="241">
        <f>[1]Julio!G94+[1]Agosto!G94+[1]Septiembre!G94</f>
        <v>0</v>
      </c>
      <c r="H94" s="241">
        <f>[1]Julio!H94+[1]Agosto!H94+[1]Septiembre!H94</f>
        <v>0</v>
      </c>
      <c r="I94" s="241">
        <f>[1]Julio!I94+[1]Agosto!I94+[1]Septiembre!I94</f>
        <v>0</v>
      </c>
      <c r="J94" s="242">
        <f>[1]Julio!J94+[1]Agosto!J94+[1]Septiembre!J94</f>
        <v>0</v>
      </c>
      <c r="K94" s="243">
        <f t="shared" si="7"/>
        <v>3</v>
      </c>
    </row>
    <row r="95" spans="1:18">
      <c r="A95" s="244" t="s">
        <v>176</v>
      </c>
      <c r="B95" s="245" t="s">
        <v>177</v>
      </c>
      <c r="C95" s="222">
        <f>[1]Julio!C95+[1]Agosto!C95+[1]Septiembre!C95</f>
        <v>7</v>
      </c>
      <c r="D95" s="223">
        <f>[1]Julio!D95+[1]Agosto!D95+[1]Septiembre!D95</f>
        <v>114</v>
      </c>
      <c r="E95" s="223">
        <f>[1]Julio!E95+[1]Agosto!E95+[1]Septiembre!E95</f>
        <v>175</v>
      </c>
      <c r="F95" s="223">
        <f>[1]Julio!F95+[1]Agosto!F95+[1]Septiembre!F95</f>
        <v>121</v>
      </c>
      <c r="G95" s="223">
        <f>[1]Julio!G95+[1]Agosto!G95+[1]Septiembre!G95</f>
        <v>67</v>
      </c>
      <c r="H95" s="223">
        <f>[1]Julio!H95+[1]Agosto!H95+[1]Septiembre!H95</f>
        <v>27</v>
      </c>
      <c r="I95" s="223">
        <f>[1]Julio!I95+[1]Agosto!I95+[1]Septiembre!I95</f>
        <v>6</v>
      </c>
      <c r="J95" s="224">
        <f>[1]Julio!J95+[1]Agosto!J95+[1]Septiembre!J95</f>
        <v>1</v>
      </c>
      <c r="K95" s="225">
        <f t="shared" si="7"/>
        <v>518</v>
      </c>
    </row>
    <row r="96" spans="1:18">
      <c r="A96" s="246"/>
      <c r="B96" s="247" t="s">
        <v>178</v>
      </c>
      <c r="C96" s="228">
        <f>[1]Julio!C96+[1]Agosto!C96+[1]Septiembre!C96</f>
        <v>0</v>
      </c>
      <c r="D96" s="229">
        <f>[1]Julio!D96+[1]Agosto!D96+[1]Septiembre!D96</f>
        <v>1</v>
      </c>
      <c r="E96" s="229">
        <f>[1]Julio!E96+[1]Agosto!E96+[1]Septiembre!E96</f>
        <v>0</v>
      </c>
      <c r="F96" s="229">
        <f>[1]Julio!F96+[1]Agosto!F96+[1]Septiembre!F96</f>
        <v>2</v>
      </c>
      <c r="G96" s="229">
        <f>[1]Julio!G96+[1]Agosto!G96+[1]Septiembre!G96</f>
        <v>0</v>
      </c>
      <c r="H96" s="229">
        <f>[1]Julio!H96+[1]Agosto!H96+[1]Septiembre!H96</f>
        <v>0</v>
      </c>
      <c r="I96" s="229">
        <f>[1]Julio!I96+[1]Agosto!I96+[1]Septiembre!I96</f>
        <v>0</v>
      </c>
      <c r="J96" s="230">
        <f>[1]Julio!J96+[1]Agosto!J96+[1]Septiembre!J96</f>
        <v>0</v>
      </c>
      <c r="K96" s="231">
        <f t="shared" si="7"/>
        <v>3</v>
      </c>
    </row>
    <row r="97" spans="1:18" ht="15.75" thickBot="1">
      <c r="A97" s="248"/>
      <c r="B97" s="249" t="s">
        <v>22</v>
      </c>
      <c r="C97" s="250">
        <f>C96+C95</f>
        <v>7</v>
      </c>
      <c r="D97" s="251">
        <f t="shared" ref="D97:J97" si="9">D96+D95</f>
        <v>115</v>
      </c>
      <c r="E97" s="251">
        <f t="shared" si="9"/>
        <v>175</v>
      </c>
      <c r="F97" s="251">
        <f t="shared" si="9"/>
        <v>123</v>
      </c>
      <c r="G97" s="251">
        <f t="shared" si="9"/>
        <v>67</v>
      </c>
      <c r="H97" s="251">
        <f t="shared" si="9"/>
        <v>27</v>
      </c>
      <c r="I97" s="251">
        <f t="shared" si="9"/>
        <v>6</v>
      </c>
      <c r="J97" s="252">
        <f t="shared" si="9"/>
        <v>1</v>
      </c>
      <c r="K97" s="237">
        <f t="shared" si="7"/>
        <v>521</v>
      </c>
      <c r="R97" s="253"/>
    </row>
    <row r="98" spans="1:18">
      <c r="A98" s="254"/>
      <c r="B98" s="221" t="s">
        <v>179</v>
      </c>
      <c r="C98" s="222">
        <f>[1]Julio!C98+[1]Agosto!C98+[1]Septiembre!C98</f>
        <v>2</v>
      </c>
      <c r="D98" s="223">
        <f>[1]Julio!D98+[1]Agosto!D98+[1]Septiembre!D98</f>
        <v>16</v>
      </c>
      <c r="E98" s="223">
        <f>[1]Julio!E98+[1]Agosto!E98+[1]Septiembre!E98</f>
        <v>36</v>
      </c>
      <c r="F98" s="223">
        <f>[1]Julio!F98+[1]Agosto!F98+[1]Septiembre!F98</f>
        <v>13</v>
      </c>
      <c r="G98" s="223">
        <f>[1]Julio!G98+[1]Agosto!G98+[1]Septiembre!G98</f>
        <v>19</v>
      </c>
      <c r="H98" s="223">
        <f>[1]Julio!H98+[1]Agosto!H98+[1]Septiembre!H98</f>
        <v>5</v>
      </c>
      <c r="I98" s="223">
        <f>[1]Julio!I98+[1]Agosto!I98+[1]Septiembre!I98</f>
        <v>1</v>
      </c>
      <c r="J98" s="224">
        <f>[1]Julio!J98+[1]Agosto!J98+[1]Septiembre!J98</f>
        <v>1</v>
      </c>
      <c r="K98" s="225">
        <f t="shared" si="7"/>
        <v>93</v>
      </c>
    </row>
    <row r="99" spans="1:18" ht="15.75" thickBot="1">
      <c r="A99" s="255"/>
      <c r="B99" s="256" t="s">
        <v>180</v>
      </c>
      <c r="C99" s="257">
        <f>[1]Julio!C99+[1]Agosto!C99+[1]Septiembre!C99</f>
        <v>3</v>
      </c>
      <c r="D99" s="258">
        <f>[1]Julio!D99+[1]Agosto!D99+[1]Septiembre!D99</f>
        <v>18</v>
      </c>
      <c r="E99" s="258">
        <f>[1]Julio!E99+[1]Agosto!E99+[1]Septiembre!E99</f>
        <v>26</v>
      </c>
      <c r="F99" s="258">
        <f>[1]Julio!F99+[1]Agosto!F99+[1]Septiembre!F99</f>
        <v>18</v>
      </c>
      <c r="G99" s="258">
        <f>[1]Julio!G99+[1]Agosto!G99+[1]Septiembre!G99</f>
        <v>11</v>
      </c>
      <c r="H99" s="258">
        <f>[1]Julio!H99+[1]Agosto!H99+[1]Septiembre!H99</f>
        <v>3</v>
      </c>
      <c r="I99" s="258">
        <f>[1]Julio!I99+[1]Agosto!I99+[1]Septiembre!I99</f>
        <v>1</v>
      </c>
      <c r="J99" s="259">
        <f>[1]Julio!J99+[1]Agosto!J99+[1]Septiembre!J99</f>
        <v>1</v>
      </c>
      <c r="K99" s="237">
        <f t="shared" si="7"/>
        <v>81</v>
      </c>
    </row>
    <row r="100" spans="1:18" ht="15.75" thickBot="1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</row>
    <row r="101" spans="1:18" ht="15.75">
      <c r="A101" s="260" t="s">
        <v>181</v>
      </c>
      <c r="B101" s="261"/>
      <c r="C101" s="261"/>
      <c r="D101" s="261"/>
      <c r="E101" s="261"/>
      <c r="F101" s="261"/>
      <c r="G101" s="262"/>
      <c r="H101" s="205"/>
      <c r="I101" s="205"/>
      <c r="J101" s="205"/>
      <c r="K101" s="205"/>
      <c r="L101" s="205"/>
      <c r="M101" s="205"/>
      <c r="Q101" t="s">
        <v>93</v>
      </c>
    </row>
    <row r="102" spans="1:18">
      <c r="A102" s="52" t="s">
        <v>182</v>
      </c>
      <c r="B102" s="53"/>
      <c r="C102" s="53"/>
      <c r="D102" s="53"/>
      <c r="E102" s="53"/>
      <c r="F102" s="263">
        <v>3496</v>
      </c>
      <c r="G102" s="264">
        <f>[1]Julio!G102+[1]Agosto!G102+[1]Septiembre!G102</f>
        <v>0</v>
      </c>
      <c r="H102" s="265"/>
      <c r="I102" s="265"/>
      <c r="J102" s="265"/>
      <c r="K102" s="265"/>
      <c r="L102" s="265"/>
      <c r="M102" s="203"/>
    </row>
    <row r="103" spans="1:18">
      <c r="A103" s="52" t="s">
        <v>183</v>
      </c>
      <c r="B103" s="53"/>
      <c r="C103" s="53"/>
      <c r="D103" s="53"/>
      <c r="E103" s="53"/>
      <c r="F103" s="263">
        <v>47</v>
      </c>
      <c r="G103" s="264">
        <f>[1]Julio!G103+[1]Agosto!G103+[1]Septiembre!G103</f>
        <v>0</v>
      </c>
      <c r="H103" s="265"/>
      <c r="I103" s="265"/>
      <c r="J103" s="265"/>
      <c r="K103" s="265"/>
      <c r="L103" s="265"/>
      <c r="M103" s="203"/>
    </row>
    <row r="104" spans="1:18">
      <c r="A104" s="52" t="s">
        <v>184</v>
      </c>
      <c r="B104" s="53"/>
      <c r="C104" s="53"/>
      <c r="D104" s="53"/>
      <c r="E104" s="53"/>
      <c r="F104" s="263">
        <v>42</v>
      </c>
      <c r="G104" s="264">
        <f>[1]Julio!G104+[1]Agosto!G104+[1]Septiembre!G104</f>
        <v>0</v>
      </c>
      <c r="H104" s="265"/>
      <c r="I104" s="265"/>
      <c r="J104" s="265"/>
      <c r="K104" s="265"/>
      <c r="L104" s="265"/>
      <c r="M104" s="203"/>
    </row>
    <row r="105" spans="1:18">
      <c r="A105" s="52" t="s">
        <v>185</v>
      </c>
      <c r="B105" s="53"/>
      <c r="C105" s="53"/>
      <c r="D105" s="53"/>
      <c r="E105" s="53"/>
      <c r="F105" s="266">
        <v>69049254</v>
      </c>
      <c r="G105" s="267">
        <f>[1]Julio!G105+[1]Agosto!G105+[1]Septiembre!G105</f>
        <v>0</v>
      </c>
      <c r="H105" s="265"/>
      <c r="I105" s="265"/>
      <c r="J105" s="265"/>
      <c r="K105" s="265"/>
      <c r="L105" s="265"/>
      <c r="M105" s="203"/>
    </row>
    <row r="106" spans="1:18">
      <c r="A106" s="52" t="s">
        <v>186</v>
      </c>
      <c r="B106" s="53"/>
      <c r="C106" s="53"/>
      <c r="D106" s="53"/>
      <c r="E106" s="53"/>
      <c r="F106" s="266">
        <v>45073573.539999999</v>
      </c>
      <c r="G106" s="267">
        <f>[1]Julio!G106+[1]Agosto!G106+[1]Septiembre!G106</f>
        <v>0</v>
      </c>
      <c r="H106" s="265"/>
      <c r="I106" s="265"/>
      <c r="J106" s="265"/>
      <c r="K106" s="265"/>
      <c r="L106" s="265"/>
      <c r="M106" s="203"/>
    </row>
    <row r="107" spans="1:18">
      <c r="A107" s="268" t="s">
        <v>187</v>
      </c>
      <c r="B107" s="269"/>
      <c r="C107" s="269"/>
      <c r="D107" s="269"/>
      <c r="E107" s="269"/>
      <c r="F107" s="270">
        <f>SUM(F105+F106)</f>
        <v>114122827.53999999</v>
      </c>
      <c r="G107" s="271"/>
      <c r="H107" s="272"/>
      <c r="I107" s="272"/>
      <c r="J107" s="272"/>
      <c r="K107" s="272"/>
      <c r="L107" s="272"/>
      <c r="M107" s="203"/>
    </row>
    <row r="108" spans="1:18">
      <c r="A108" s="52" t="s">
        <v>188</v>
      </c>
      <c r="B108" s="53"/>
      <c r="C108" s="53"/>
      <c r="D108" s="53"/>
      <c r="E108" s="53"/>
      <c r="F108" s="273">
        <v>473919.04</v>
      </c>
      <c r="G108" s="274">
        <f>[1]Julio!G108+[1]Agosto!G108+[1]Septiembre!G108</f>
        <v>0</v>
      </c>
      <c r="H108" s="265"/>
      <c r="I108" s="265"/>
      <c r="J108" s="265"/>
      <c r="K108" s="265"/>
      <c r="L108" s="265"/>
      <c r="M108" s="203"/>
    </row>
    <row r="109" spans="1:18">
      <c r="A109" s="52" t="s">
        <v>189</v>
      </c>
      <c r="B109" s="53"/>
      <c r="C109" s="53"/>
      <c r="D109" s="53"/>
      <c r="E109" s="53"/>
      <c r="F109" s="266">
        <v>7817379.2800000003</v>
      </c>
      <c r="G109" s="267"/>
      <c r="H109" s="265"/>
      <c r="I109" s="265"/>
      <c r="J109" s="265"/>
      <c r="K109" s="265"/>
      <c r="L109" s="265"/>
      <c r="M109" s="203"/>
    </row>
    <row r="110" spans="1:18">
      <c r="A110" s="52" t="s">
        <v>190</v>
      </c>
      <c r="B110" s="53"/>
      <c r="C110" s="53"/>
      <c r="D110" s="53"/>
      <c r="E110" s="53"/>
      <c r="F110" s="266">
        <v>1819477.72</v>
      </c>
      <c r="G110" s="267"/>
      <c r="H110" s="265"/>
      <c r="I110" s="265"/>
      <c r="J110" s="265"/>
      <c r="K110" s="265"/>
      <c r="L110" s="265"/>
      <c r="M110" s="203"/>
    </row>
    <row r="111" spans="1:18">
      <c r="A111" s="52" t="s">
        <v>191</v>
      </c>
      <c r="B111" s="53"/>
      <c r="C111" s="53"/>
      <c r="D111" s="53"/>
      <c r="E111" s="53"/>
      <c r="F111" s="266">
        <v>97877026.879999995</v>
      </c>
      <c r="G111" s="267"/>
      <c r="H111" s="265"/>
      <c r="I111" s="265"/>
      <c r="J111" s="265"/>
      <c r="K111" s="265"/>
      <c r="L111" s="265"/>
      <c r="M111" s="203"/>
    </row>
    <row r="112" spans="1:18">
      <c r="A112" s="268" t="s">
        <v>192</v>
      </c>
      <c r="B112" s="269"/>
      <c r="C112" s="269"/>
      <c r="D112" s="269"/>
      <c r="E112" s="269"/>
      <c r="F112" s="270">
        <f>SUM(F108+F109+F110+F111)</f>
        <v>107987802.92</v>
      </c>
      <c r="G112" s="271"/>
      <c r="H112" s="272"/>
      <c r="I112" s="272"/>
      <c r="J112" s="272"/>
      <c r="K112" s="272"/>
      <c r="L112" s="272"/>
      <c r="M112" s="203"/>
    </row>
    <row r="113" spans="1:13" ht="15.75" thickBot="1">
      <c r="A113" s="275" t="s">
        <v>193</v>
      </c>
      <c r="B113" s="276"/>
      <c r="C113" s="276"/>
      <c r="D113" s="276"/>
      <c r="E113" s="276"/>
      <c r="F113" s="277">
        <v>1207852414.8900001</v>
      </c>
      <c r="G113" s="278">
        <f>[1]Julio!G113+[1]Agosto!G113+[1]Septiembre!G113</f>
        <v>0</v>
      </c>
      <c r="H113" s="265"/>
      <c r="I113" s="265"/>
      <c r="J113" s="265"/>
      <c r="K113" s="265"/>
      <c r="L113" s="265"/>
      <c r="M113" s="203"/>
    </row>
    <row r="114" spans="1:13" ht="15.75" thickBot="1"/>
    <row r="115" spans="1:13">
      <c r="A115" s="279" t="s">
        <v>194</v>
      </c>
      <c r="B115" s="280"/>
      <c r="C115" s="280"/>
      <c r="D115" s="280"/>
      <c r="E115" s="280"/>
      <c r="F115" s="281"/>
      <c r="G115" s="282"/>
      <c r="H115" s="283"/>
      <c r="I115" s="283"/>
      <c r="J115" s="284"/>
    </row>
    <row r="116" spans="1:13" ht="15.75" thickBot="1">
      <c r="A116" s="285" t="s">
        <v>195</v>
      </c>
      <c r="B116" s="286"/>
      <c r="C116" s="286"/>
      <c r="D116" s="286"/>
      <c r="E116" s="286"/>
      <c r="F116" s="287"/>
      <c r="G116" s="285" t="s">
        <v>196</v>
      </c>
      <c r="H116" s="286"/>
      <c r="I116" s="286"/>
      <c r="J116" s="287"/>
    </row>
    <row r="117" spans="1:13" ht="15.75" thickBot="1">
      <c r="A117" s="288" t="s">
        <v>197</v>
      </c>
      <c r="B117" s="289"/>
      <c r="C117" s="289"/>
      <c r="D117" s="289"/>
      <c r="E117" s="289"/>
      <c r="F117" s="289"/>
      <c r="G117" s="289"/>
      <c r="H117" s="289"/>
      <c r="I117" s="289"/>
      <c r="J117" s="290"/>
    </row>
    <row r="118" spans="1:13">
      <c r="A118" s="291"/>
      <c r="B118" s="292"/>
      <c r="C118" s="292"/>
      <c r="D118" s="292"/>
      <c r="E118" s="292"/>
      <c r="F118" s="293"/>
      <c r="G118" s="291" t="s">
        <v>198</v>
      </c>
      <c r="H118" s="292"/>
      <c r="I118" s="292"/>
      <c r="J118" s="293"/>
    </row>
    <row r="119" spans="1:13" ht="15.75" thickBot="1">
      <c r="A119" s="294" t="s">
        <v>199</v>
      </c>
      <c r="B119" s="295"/>
      <c r="C119" s="295"/>
      <c r="D119" s="295"/>
      <c r="E119" s="295"/>
      <c r="F119" s="296"/>
      <c r="G119" s="294" t="s">
        <v>200</v>
      </c>
      <c r="H119" s="295"/>
      <c r="I119" s="295"/>
      <c r="J119" s="296"/>
    </row>
    <row r="120" spans="1:13">
      <c r="A120" s="297" t="s">
        <v>201</v>
      </c>
      <c r="B120" s="297"/>
      <c r="C120" s="297"/>
      <c r="D120" s="297"/>
      <c r="E120" s="297"/>
      <c r="F120" s="297"/>
      <c r="G120" s="297"/>
      <c r="H120" s="297"/>
      <c r="I120" s="297"/>
      <c r="J120" s="297"/>
    </row>
  </sheetData>
  <mergeCells count="98">
    <mergeCell ref="B117:J117"/>
    <mergeCell ref="A118:F118"/>
    <mergeCell ref="G118:J118"/>
    <mergeCell ref="A119:F119"/>
    <mergeCell ref="G119:J119"/>
    <mergeCell ref="A120:J120"/>
    <mergeCell ref="A113:E113"/>
    <mergeCell ref="F113:G113"/>
    <mergeCell ref="A115:F115"/>
    <mergeCell ref="G115:J115"/>
    <mergeCell ref="A116:F116"/>
    <mergeCell ref="G116:J116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95:A97"/>
    <mergeCell ref="A101:G101"/>
    <mergeCell ref="A102:E102"/>
    <mergeCell ref="F102:G102"/>
    <mergeCell ref="A103:E103"/>
    <mergeCell ref="F103:G103"/>
    <mergeCell ref="N76:P79"/>
    <mergeCell ref="N80:P83"/>
    <mergeCell ref="A88:K88"/>
    <mergeCell ref="A89:B90"/>
    <mergeCell ref="C89:J89"/>
    <mergeCell ref="A91:A93"/>
    <mergeCell ref="K64:K65"/>
    <mergeCell ref="L64:L65"/>
    <mergeCell ref="N68:P71"/>
    <mergeCell ref="Q68:S71"/>
    <mergeCell ref="N73:P75"/>
    <mergeCell ref="Q73:S75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F31:I31"/>
    <mergeCell ref="F32:I32"/>
    <mergeCell ref="F33:I33"/>
    <mergeCell ref="F34:I34"/>
    <mergeCell ref="N47:Q49"/>
    <mergeCell ref="B52:C52"/>
    <mergeCell ref="F25:I25"/>
    <mergeCell ref="F26:I26"/>
    <mergeCell ref="F27:I27"/>
    <mergeCell ref="F28:I28"/>
    <mergeCell ref="F29:I29"/>
    <mergeCell ref="F30:I30"/>
    <mergeCell ref="F19:I19"/>
    <mergeCell ref="F20:I20"/>
    <mergeCell ref="F21:I21"/>
    <mergeCell ref="F22:I22"/>
    <mergeCell ref="F23:I23"/>
    <mergeCell ref="F24:I24"/>
    <mergeCell ref="F13:I13"/>
    <mergeCell ref="F14:I14"/>
    <mergeCell ref="F15:I15"/>
    <mergeCell ref="F16:I16"/>
    <mergeCell ref="F17:I17"/>
    <mergeCell ref="F18:I18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8 G115">
    <cfRule type="cellIs" dxfId="5" priority="3" operator="equal">
      <formula>""</formula>
    </cfRule>
  </conditionalFormatting>
  <conditionalFormatting sqref="A115">
    <cfRule type="cellIs" dxfId="3" priority="2" operator="equal">
      <formula>""</formula>
    </cfRule>
  </conditionalFormatting>
  <conditionalFormatting sqref="G118">
    <cfRule type="cellIs" dxfId="1" priority="1" operator="equal">
      <formula>""</formula>
    </cfRule>
  </conditionalFormatting>
  <hyperlinks>
    <hyperlink ref="A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emeran</dc:creator>
  <cp:lastModifiedBy>emeran</cp:lastModifiedBy>
  <dcterms:created xsi:type="dcterms:W3CDTF">2018-12-10T18:48:39Z</dcterms:created>
  <dcterms:modified xsi:type="dcterms:W3CDTF">2018-12-10T18:59:06Z</dcterms:modified>
</cp:coreProperties>
</file>