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Informe al Director Hospital" sheetId="1" r:id="rId1"/>
    <sheet name="Tasa de Mortalidad Intrahos " sheetId="2" r:id="rId2"/>
    <sheet name="Actividad Obstetricia " sheetId="3" r:id="rId3"/>
    <sheet name="Otras actividades " sheetId="4" r:id="rId4"/>
    <sheet name="Control Materno Inf." sheetId="5" r:id="rId5"/>
    <sheet name="Programa de Vacunacion" sheetId="6" r:id="rId6"/>
    <sheet name="Salud Bucal Nuevo" sheetId="7" r:id="rId7"/>
    <sheet name="Servicios" sheetId="8" r:id="rId8"/>
    <sheet name="Atención Paciente ext." sheetId="9" r:id="rId9"/>
    <sheet name="Recurso Humanos" sheetId="10" r:id="rId10"/>
    <sheet name="Pacientes Afiliados y No Afilia" sheetId="11" r:id="rId11"/>
    <sheet name="Ingresos y Egresos" sheetId="12" r:id="rId12"/>
  </sheets>
  <definedNames/>
  <calcPr fullCalcOnLoad="1"/>
</workbook>
</file>

<file path=xl/sharedStrings.xml><?xml version="1.0" encoding="utf-8"?>
<sst xmlns="http://schemas.openxmlformats.org/spreadsheetml/2006/main" count="531" uniqueCount="382">
  <si>
    <t>Total</t>
  </si>
  <si>
    <t>Egresos</t>
  </si>
  <si>
    <t>Medicina General</t>
  </si>
  <si>
    <t>Pediatría</t>
  </si>
  <si>
    <t>Obstetricia</t>
  </si>
  <si>
    <t>Ginecología</t>
  </si>
  <si>
    <t>Cardiología</t>
  </si>
  <si>
    <t>Ortopedia</t>
  </si>
  <si>
    <t>Emergencias</t>
  </si>
  <si>
    <t>Endocrinología</t>
  </si>
  <si>
    <t>Dermatología</t>
  </si>
  <si>
    <t>Total Días Pacientes</t>
  </si>
  <si>
    <t>% de Ocupación</t>
  </si>
  <si>
    <t>Promedio Estadia</t>
  </si>
  <si>
    <t>NORPLANT</t>
  </si>
  <si>
    <t>Cirugia General</t>
  </si>
  <si>
    <t>Medicina Interna</t>
  </si>
  <si>
    <t>Otros</t>
  </si>
  <si>
    <t>Total Días Camas Disponibles</t>
  </si>
  <si>
    <t>Altas</t>
  </si>
  <si>
    <t xml:space="preserve"> Ingresos</t>
  </si>
  <si>
    <t>Total Servicios (Cons + Emergencias)</t>
  </si>
  <si>
    <t>1era.</t>
  </si>
  <si>
    <t>2da.</t>
  </si>
  <si>
    <t>Total de Dosis</t>
  </si>
  <si>
    <t>-1 Año</t>
  </si>
  <si>
    <t>BCG</t>
  </si>
  <si>
    <t>HEPATITIS B</t>
  </si>
  <si>
    <t>Embarazadas</t>
  </si>
  <si>
    <t xml:space="preserve">SE REFIERE A LA VACUNACION QUE SE REALIZA DIARIAMENTE EN EL ESTABLECIMIENTO A LOS NIÑOS DE 0-14 AÑOS A LAS EMBARAZADAS, DE MANERA PERMANENTE EN EL ESTABLECIMIENTO </t>
  </si>
  <si>
    <t>LA FUENTE DE INFORMACION SERA EL REGISTRO DIARIO / MENSUAL DE VACUNACION APLICADA SEGÚN SEA 1ERA, 2DA, 3ERA. DOSIS Y REFUERZO.</t>
  </si>
  <si>
    <t>%</t>
  </si>
  <si>
    <t>Servicios</t>
  </si>
  <si>
    <t>Cirugía</t>
  </si>
  <si>
    <t>Gastroenteorología</t>
  </si>
  <si>
    <t>-48H</t>
  </si>
  <si>
    <t>+48H</t>
  </si>
  <si>
    <t>Esta información se obtendra del informe mensual de planificación familiar</t>
  </si>
  <si>
    <t>1.1. Consultas</t>
  </si>
  <si>
    <t>Neumología</t>
  </si>
  <si>
    <t>Neurologia</t>
  </si>
  <si>
    <t>Reumatología</t>
  </si>
  <si>
    <t>Hematología</t>
  </si>
  <si>
    <t>Perinatología</t>
  </si>
  <si>
    <t>Odontología</t>
  </si>
  <si>
    <t>Urología</t>
  </si>
  <si>
    <t>Oftalmología</t>
  </si>
  <si>
    <t>Neurocirugía</t>
  </si>
  <si>
    <t>Otras Consultas</t>
  </si>
  <si>
    <t>Total de Consultas</t>
  </si>
  <si>
    <t>D)- Pasantes de Ley</t>
  </si>
  <si>
    <t>Ingresos:</t>
  </si>
  <si>
    <t>Broncoscopias</t>
  </si>
  <si>
    <t>Espirometrias</t>
  </si>
  <si>
    <t>Sonografias</t>
  </si>
  <si>
    <t>Electrocardiogramas</t>
  </si>
  <si>
    <t>Inyecciones</t>
  </si>
  <si>
    <t>Total Partos</t>
  </si>
  <si>
    <t>No. Nacidos Vivos</t>
  </si>
  <si>
    <t>No. Nacidos Muertos</t>
  </si>
  <si>
    <t>Total de Nacimientos (Vivos + Muertos)</t>
  </si>
  <si>
    <t>Número de Abortos</t>
  </si>
  <si>
    <t>No. Nacimientos de Bajo Peso (BPN)</t>
  </si>
  <si>
    <t>Cirugías Menores</t>
  </si>
  <si>
    <t>Falcemia</t>
  </si>
  <si>
    <t>Orina</t>
  </si>
  <si>
    <t>Tipificación</t>
  </si>
  <si>
    <t>Positivos</t>
  </si>
  <si>
    <t>Negativos</t>
  </si>
  <si>
    <t>VRDL</t>
  </si>
  <si>
    <t>VIH / SIDA</t>
  </si>
  <si>
    <t>Haitianos</t>
  </si>
  <si>
    <t>Descripción de Egresos</t>
  </si>
  <si>
    <t>Combustible</t>
  </si>
  <si>
    <t>Medicamentos</t>
  </si>
  <si>
    <t>Psiquiatría</t>
  </si>
  <si>
    <t>Subsecuentes</t>
  </si>
  <si>
    <t>Hematologia</t>
  </si>
  <si>
    <t>Alimentos</t>
  </si>
  <si>
    <t>Material de Oficina</t>
  </si>
  <si>
    <t>Total Ingresos RD$</t>
  </si>
  <si>
    <t>Prematuridad</t>
  </si>
  <si>
    <t>Esterilización Femenina</t>
  </si>
  <si>
    <t>Esterilización Masculina</t>
  </si>
  <si>
    <t>Dispositivo Intrauterino (DIU)</t>
  </si>
  <si>
    <t>Gestógenos Orales (Píldoras)</t>
  </si>
  <si>
    <t>Preservativos (Condones)</t>
  </si>
  <si>
    <t>Menores de Un Año</t>
  </si>
  <si>
    <t>De 1 a 4 Años</t>
  </si>
  <si>
    <t>De 5 a 14 Años</t>
  </si>
  <si>
    <t>Puerperas</t>
  </si>
  <si>
    <t>Planificación Familiar</t>
  </si>
  <si>
    <t>Subsecuente</t>
  </si>
  <si>
    <t>5-14 Años</t>
  </si>
  <si>
    <t>Aplicación de Flúor</t>
  </si>
  <si>
    <t>Profilaxis</t>
  </si>
  <si>
    <t>Recubrimiento Pulpar OZE</t>
  </si>
  <si>
    <t>Tratamiento Pulpar</t>
  </si>
  <si>
    <t>2.4 Salud Bucal</t>
  </si>
  <si>
    <t xml:space="preserve">                Total</t>
  </si>
  <si>
    <t xml:space="preserve">Servicios </t>
  </si>
  <si>
    <t>Consulta:    Primera Vez</t>
  </si>
  <si>
    <t>Pruebas de Laboratorios</t>
  </si>
  <si>
    <t>Partos</t>
  </si>
  <si>
    <t>Cesáreas</t>
  </si>
  <si>
    <t>Abortos</t>
  </si>
  <si>
    <t>BPN</t>
  </si>
  <si>
    <t>No. De Embarazadas Adolescentes en Control</t>
  </si>
  <si>
    <t>No. Papanicolao</t>
  </si>
  <si>
    <t>Cirugías Mayores</t>
  </si>
  <si>
    <t>Radiografías</t>
  </si>
  <si>
    <t>Sonografías</t>
  </si>
  <si>
    <t>Otros Servicios de Imágenes</t>
  </si>
  <si>
    <t>Transfusiones</t>
  </si>
  <si>
    <t>Servicios Odontológicos</t>
  </si>
  <si>
    <t>No. Muertes Maternas</t>
  </si>
  <si>
    <t>Muertes Infantiles (&lt; 5 años)</t>
  </si>
  <si>
    <t>Muertes Neonatales</t>
  </si>
  <si>
    <t>Muertes por Accidentes de Transito</t>
  </si>
  <si>
    <t>No.</t>
  </si>
  <si>
    <t>Personal de Salud</t>
  </si>
  <si>
    <t>Personal Médico*</t>
  </si>
  <si>
    <t>A)- Generales y Asistentes</t>
  </si>
  <si>
    <t xml:space="preserve">B)- Especialistas** </t>
  </si>
  <si>
    <t xml:space="preserve">  - Pediatras</t>
  </si>
  <si>
    <t xml:space="preserve">  - Ginecobstetras</t>
  </si>
  <si>
    <t xml:space="preserve">  - Internistas</t>
  </si>
  <si>
    <t xml:space="preserve">  - Cirujanos</t>
  </si>
  <si>
    <t xml:space="preserve">  - Anestesiólogos</t>
  </si>
  <si>
    <t xml:space="preserve">  - Cardiólogos</t>
  </si>
  <si>
    <t xml:space="preserve">  - Endocrinólogo</t>
  </si>
  <si>
    <t xml:space="preserve">  - Urologos</t>
  </si>
  <si>
    <t xml:space="preserve">  - Dermatólogos</t>
  </si>
  <si>
    <t xml:space="preserve">  - Gastroenterologos</t>
  </si>
  <si>
    <t xml:space="preserve">  - Neurologos</t>
  </si>
  <si>
    <t xml:space="preserve">  - Psiquiatras</t>
  </si>
  <si>
    <t xml:space="preserve">  - Epidemiologos</t>
  </si>
  <si>
    <t xml:space="preserve">  - Oftalmologos</t>
  </si>
  <si>
    <t xml:space="preserve">  - Médicos Familiares</t>
  </si>
  <si>
    <t xml:space="preserve">  - Ortopedas</t>
  </si>
  <si>
    <t xml:space="preserve">  - Otros Especialistas</t>
  </si>
  <si>
    <t>C)- Médicos Residentes</t>
  </si>
  <si>
    <t>Personal de Diagnostico por Imágenes y RX</t>
  </si>
  <si>
    <t>Psicologos</t>
  </si>
  <si>
    <t>Personal de Odontologia</t>
  </si>
  <si>
    <t>Personal de Enfermeria</t>
  </si>
  <si>
    <t>Personal Laboratorio</t>
  </si>
  <si>
    <t>Personal Banco de Sangre</t>
  </si>
  <si>
    <t>Personal de Farmacia</t>
  </si>
  <si>
    <t>Personal Promoción de la Salud</t>
  </si>
  <si>
    <t>Trabajadores Sociales</t>
  </si>
  <si>
    <t>Personal de Salud Ambiental</t>
  </si>
  <si>
    <t>Pesonal de Nutrición</t>
  </si>
  <si>
    <t>Otro Personal de Salud</t>
  </si>
  <si>
    <t>Total Personal de Salud</t>
  </si>
  <si>
    <t>Pesonal Administrativo</t>
  </si>
  <si>
    <t>Equipo Gerencial del Hospital</t>
  </si>
  <si>
    <t>Personal de Estadística</t>
  </si>
  <si>
    <t>Personal de Mantenimiento Planta Física</t>
  </si>
  <si>
    <t>Personal Mantenimiento Equipos Médicos</t>
  </si>
  <si>
    <t xml:space="preserve"> Personal de Seguridad</t>
  </si>
  <si>
    <t>Personal de Limpieza y Ornato</t>
  </si>
  <si>
    <t>Personal de Informática</t>
  </si>
  <si>
    <t>Personal Despensa y Cocina</t>
  </si>
  <si>
    <t>Otro Personal de Apoyo Administrativo</t>
  </si>
  <si>
    <t>Total Personal Administrativo</t>
  </si>
  <si>
    <t>2.5.1  Servicios de Imágenes</t>
  </si>
  <si>
    <t>2.5.1  Servicios de Laboratorio</t>
  </si>
  <si>
    <t>Toxoplasmosis</t>
  </si>
  <si>
    <t>Basilocopias</t>
  </si>
  <si>
    <t>Gota Gruesa</t>
  </si>
  <si>
    <t>Investigación de Filaria</t>
  </si>
  <si>
    <t>Procesada en Centro</t>
  </si>
  <si>
    <t>Procesada Fuera del Centro</t>
  </si>
  <si>
    <t>Muestras Tomadas</t>
  </si>
  <si>
    <t>Venta de Servicios</t>
  </si>
  <si>
    <t>Servicios Personales (Nómina)</t>
  </si>
  <si>
    <t>Servicios de Comunicaciones</t>
  </si>
  <si>
    <t>Materiales y Utiles de Limpieza</t>
  </si>
  <si>
    <t>Reparaciones Menores y Mantenimiento</t>
  </si>
  <si>
    <t>Productos Químicos (Oxígeno y gas Propano)</t>
  </si>
  <si>
    <t>Otros Gastos (Todos los demás)</t>
  </si>
  <si>
    <t>Total General</t>
  </si>
  <si>
    <t>Monto Total de la Deuda</t>
  </si>
  <si>
    <t>RD$</t>
  </si>
  <si>
    <t>Deudas de Este Año</t>
  </si>
  <si>
    <t>Deudas de Años Anteriores</t>
  </si>
  <si>
    <t>Muestras Referidas  de otros Centro</t>
  </si>
  <si>
    <t>Pacientes Atendidos Nivel Especializado</t>
  </si>
  <si>
    <t>No Afiliados</t>
  </si>
  <si>
    <t>Afiliados</t>
  </si>
  <si>
    <t>Consultas:   Primera Vez</t>
  </si>
  <si>
    <t xml:space="preserve">                 Subsecuente</t>
  </si>
  <si>
    <t>Total Servicios Externos</t>
  </si>
  <si>
    <t>Ingresos</t>
  </si>
  <si>
    <t>Dias Pacientes</t>
  </si>
  <si>
    <t>No. Papánicolao</t>
  </si>
  <si>
    <t>Muertes Infantiles (&lt;1año)</t>
  </si>
  <si>
    <t>Muertes por Accidentes de Tránsito</t>
  </si>
  <si>
    <t>Dirección de Planificación y Sistema de Salud</t>
  </si>
  <si>
    <t>No. De Camas</t>
  </si>
  <si>
    <t>8                                                                      Defunciones</t>
  </si>
  <si>
    <t>C-6- Se obtendra de dividir los días pacientes entre los egresos (Promedio días Est=Días Pac / Egresos)</t>
  </si>
  <si>
    <t>Bajo Peso al Nacer</t>
  </si>
  <si>
    <t>1. Servicios de Atención a las Personas</t>
  </si>
  <si>
    <t>Nivel Especializado</t>
  </si>
  <si>
    <t>C-5- El % de Ocupación se obtendra dividiendo los días pacientes entre el total de días camas disponibles por cien, según servicio (% ocupación=total días pctes / total días camas disponible)X 100</t>
  </si>
  <si>
    <t>Municipio____________________________Establecimiento_________________________________________________</t>
  </si>
  <si>
    <t>Dosis Aplicadas</t>
  </si>
  <si>
    <t>Total Pruebas Realizadas</t>
  </si>
  <si>
    <t>Resultados No Retirados</t>
  </si>
  <si>
    <t>3.  Servicios de Salud Ofrecido a Pacientes Extranjeros</t>
  </si>
  <si>
    <t>4. Dotación de Recursos Humanos, Año</t>
  </si>
  <si>
    <t>Aporte y Donaciones</t>
  </si>
  <si>
    <t>Vice-Ministerio de Planificación y Desarrollo</t>
  </si>
  <si>
    <t>1era. Vez</t>
  </si>
  <si>
    <t>1.2 Hospitalización y Tasa de Mortalidad Intrahospitalaria</t>
  </si>
  <si>
    <t>Maternidad</t>
  </si>
  <si>
    <t>Actividades</t>
  </si>
  <si>
    <t>2.  Programas Básicos de Salud</t>
  </si>
  <si>
    <t>Sanos</t>
  </si>
  <si>
    <t>Enfermos</t>
  </si>
  <si>
    <t>Sub-Total</t>
  </si>
  <si>
    <t>2.2 Planificación Familiar</t>
  </si>
  <si>
    <t>Tipos de Métodos</t>
  </si>
  <si>
    <t>Imágenes</t>
  </si>
  <si>
    <t>Pacientes Internos</t>
  </si>
  <si>
    <t>Pacientes Externos</t>
  </si>
  <si>
    <t>Otras Defunciones</t>
  </si>
  <si>
    <t>Total de Empleados</t>
  </si>
  <si>
    <t xml:space="preserve">                                              Total</t>
  </si>
  <si>
    <t>Tipo de Recurso</t>
  </si>
  <si>
    <t>Profesionales</t>
  </si>
  <si>
    <t>Técnicos</t>
  </si>
  <si>
    <t>Auxiliares</t>
  </si>
  <si>
    <t>Sueldos</t>
  </si>
  <si>
    <t>Servicios de Consulta/Especialidad</t>
  </si>
  <si>
    <t>Tipos de Pruebas Realizadas</t>
  </si>
  <si>
    <t xml:space="preserve">Pacientes Cronicos </t>
  </si>
  <si>
    <t>Informe que rinde el Director:________________________________________________________________________</t>
  </si>
  <si>
    <t>Servicio Regional de Salud___________________ Gerencia de Area______________________________________</t>
  </si>
  <si>
    <t>Población Asignada:</t>
  </si>
  <si>
    <t>Otros (detallar):</t>
  </si>
  <si>
    <t>Proporción Mortalidad X 100 Egresos</t>
  </si>
  <si>
    <t>Partos Vaginales</t>
  </si>
  <si>
    <t>Malformación</t>
  </si>
  <si>
    <t>Población Adolescente  (10-19 años)</t>
  </si>
  <si>
    <t>Población                             (20 o más años)</t>
  </si>
  <si>
    <t>General</t>
  </si>
  <si>
    <t>Trasplantes</t>
  </si>
  <si>
    <t>Oncológica</t>
  </si>
  <si>
    <t>Otorrinolaringología</t>
  </si>
  <si>
    <t>Reconstructivas no Esteticas</t>
  </si>
  <si>
    <t>2.1 Programa Control Materno Infantil</t>
  </si>
  <si>
    <t>Otros (detallar)</t>
  </si>
  <si>
    <t>Número Usuarios</t>
  </si>
  <si>
    <t>Población Actual en el Programa</t>
  </si>
  <si>
    <t>Endoscopias Aparato Respiratorio</t>
  </si>
  <si>
    <t>Sonomamografia</t>
  </si>
  <si>
    <t>Mamografías</t>
  </si>
  <si>
    <t>Hematologías</t>
  </si>
  <si>
    <t>Químicos Sangre</t>
  </si>
  <si>
    <t>Prueba de Embarazo</t>
  </si>
  <si>
    <t>Serológicos</t>
  </si>
  <si>
    <t>Estas informaciones se obtendrán del resumen mensual recopilado durante el año en el Formulario 67-A y del Informe Mensual de Laboratorios y Bancos de Sangres</t>
  </si>
  <si>
    <t>2.5 Servicio de Apoyo Diagnóstico</t>
  </si>
  <si>
    <t>Endoscopias Gástricas</t>
  </si>
  <si>
    <t>Ecografías</t>
  </si>
  <si>
    <t>Tomografías</t>
  </si>
  <si>
    <t>Resonancia Magnética</t>
  </si>
  <si>
    <t>Fluoroscopios</t>
  </si>
  <si>
    <t>Cistoscopias</t>
  </si>
  <si>
    <t>Otros (Detallar):</t>
  </si>
  <si>
    <t>Coprologicos</t>
  </si>
  <si>
    <t>Anticipos Financieros</t>
  </si>
  <si>
    <t xml:space="preserve">Aportes y Donaciones </t>
  </si>
  <si>
    <t xml:space="preserve">Ventas de Servicios </t>
  </si>
  <si>
    <t xml:space="preserve">Total </t>
  </si>
  <si>
    <t>Valores en RD$</t>
  </si>
  <si>
    <t>Total de Egresos</t>
  </si>
  <si>
    <t>Defunciones</t>
  </si>
  <si>
    <t>Otras Especialidades:</t>
  </si>
  <si>
    <t>C-4- Los días pacientes se obtendran de la sumatoria de los días pacientes reportados en los censos diarios de todo el periodo del 1ero de Noviembre del 2012 al 31 de Octubre del 2013 que abarque la memoria, el total debe coincidir con la suma de los días pacientes de todos los servicios</t>
  </si>
  <si>
    <t xml:space="preserve">C-3- Se obtiene al multiplicar el numero de camas que esta utilizando el Hospital para internar pacientes por los 365 días del año, no incluye las camas para uso del personal o dañadas </t>
  </si>
  <si>
    <t>15+ Años</t>
  </si>
  <si>
    <t>Primera vez en el año</t>
  </si>
  <si>
    <t xml:space="preserve">Subsecuentes </t>
  </si>
  <si>
    <t xml:space="preserve">Tratamientos </t>
  </si>
  <si>
    <t xml:space="preserve">Radiografías Periapicales </t>
  </si>
  <si>
    <t>Inst. de Higiene Bucal</t>
  </si>
  <si>
    <t xml:space="preserve">Sellantes de Fosas y Fisuras </t>
  </si>
  <si>
    <t xml:space="preserve">Detartraje </t>
  </si>
  <si>
    <t>SubTotal</t>
  </si>
  <si>
    <t xml:space="preserve">Periodoncia </t>
  </si>
  <si>
    <t>Curetaje y Raspaje Radícular</t>
  </si>
  <si>
    <t>Cirugía Periodontal</t>
  </si>
  <si>
    <t xml:space="preserve">Pulpotomías </t>
  </si>
  <si>
    <t xml:space="preserve">Pulpectomias e Instrumentación </t>
  </si>
  <si>
    <t xml:space="preserve">Endodoncias Anteriores </t>
  </si>
  <si>
    <t xml:space="preserve">Endodoncias Posteriores </t>
  </si>
  <si>
    <t xml:space="preserve">Rehabilitación </t>
  </si>
  <si>
    <t xml:space="preserve">Ionómero de Vídrio </t>
  </si>
  <si>
    <t>Amalgama</t>
  </si>
  <si>
    <t>Resina</t>
  </si>
  <si>
    <t xml:space="preserve">Prótesis Removible </t>
  </si>
  <si>
    <t>Prótesis Total</t>
  </si>
  <si>
    <t>Temporales</t>
  </si>
  <si>
    <t xml:space="preserve"> Permanentes</t>
  </si>
  <si>
    <t xml:space="preserve">Terceros Molares </t>
  </si>
  <si>
    <t xml:space="preserve">Lesiones Benignas </t>
  </si>
  <si>
    <t xml:space="preserve">Lesiones Malignas </t>
  </si>
  <si>
    <t>Lesiones Congénitas</t>
  </si>
  <si>
    <t xml:space="preserve">Traumas </t>
  </si>
  <si>
    <t xml:space="preserve">Drenajes Abscesos y Fístulas </t>
  </si>
  <si>
    <t xml:space="preserve">Ortodoncia </t>
  </si>
  <si>
    <t>Evaluación y Diagnóstico</t>
  </si>
  <si>
    <t xml:space="preserve">Instalación Aparatos Removibles </t>
  </si>
  <si>
    <t>Instalación Aparatología Fija</t>
  </si>
  <si>
    <t>Control y Seguimiento</t>
  </si>
  <si>
    <t>Pacientes de Alta</t>
  </si>
  <si>
    <t xml:space="preserve">Paciente de Alta Ortodoncia </t>
  </si>
  <si>
    <t>EMBARAZADAS</t>
  </si>
  <si>
    <t>Natimuertos</t>
  </si>
  <si>
    <t>Gemelar</t>
  </si>
  <si>
    <t>Más de dos</t>
  </si>
  <si>
    <t>C-10- Total defunciones(la sumatoria de las muertes de -48H y las de +48) por cien entre el número egresos (Proporción mortalidad=Total defunciones X100 / No. Egresos)</t>
  </si>
  <si>
    <t>Instructivo sobre el llenado del Formulario:</t>
  </si>
  <si>
    <t>Este cuadro se refiere al tipo de información registrada mensualmente en el Formulario 67-A</t>
  </si>
  <si>
    <t>Tipos de Vacunas</t>
  </si>
  <si>
    <t>Grupos Etareos Beneficiarios</t>
  </si>
  <si>
    <t xml:space="preserve">Población           Estimada-2013 </t>
  </si>
  <si>
    <t>1er. Ref (4ta. Dosis)</t>
  </si>
  <si>
    <t>2do. Ref (5ta.Dosis)</t>
  </si>
  <si>
    <t>Cob. (%)*</t>
  </si>
  <si>
    <t>&lt; de 1 Año</t>
  </si>
  <si>
    <t>1 a 4 Años</t>
  </si>
  <si>
    <t>Anti-Hepatitis B (HB)</t>
  </si>
  <si>
    <t>5 a 9 Años</t>
  </si>
  <si>
    <t>Mujeres (10 - 49)</t>
  </si>
  <si>
    <t>Hombres (10 - 49)</t>
  </si>
  <si>
    <t>Adultas (os) &gt;50 Años</t>
  </si>
  <si>
    <t>Anti-Rotavirus              (Rota)</t>
  </si>
  <si>
    <t>Anti-Polio (OPV)</t>
  </si>
  <si>
    <t>Neumo-13                           (Conjugada)</t>
  </si>
  <si>
    <t xml:space="preserve"> de 1 Años</t>
  </si>
  <si>
    <t>2 a 4 Años</t>
  </si>
  <si>
    <t>Anti - Sarampión-Rubeola y Paperas (SRP)</t>
  </si>
  <si>
    <t xml:space="preserve"> 1 Años</t>
  </si>
  <si>
    <t>Anti - Sarampión y Rubeola (SR)</t>
  </si>
  <si>
    <t>Influenza Estacional                (IE-HN)</t>
  </si>
  <si>
    <t>Difteria  y Tétanos  dT-(&gt; 7 años)</t>
  </si>
  <si>
    <t>Neumo-23 (Membrana de Polisacaridos)</t>
  </si>
  <si>
    <t>Anti - Fiebre Amarilla (Amarilica): Viajeros -Grupos Especiales</t>
  </si>
  <si>
    <t>DPT                                          (Difteria, Tétanos, Tosferina)</t>
  </si>
  <si>
    <t>Pentavalente (=Hib)                                (Difteria, Tétano, Tosferina, Hepatitis B, Influenzae)</t>
  </si>
  <si>
    <t>Recien Nacidos</t>
  </si>
  <si>
    <t>Instuctivo del Formularios:</t>
  </si>
  <si>
    <t>3era. o Unica</t>
  </si>
  <si>
    <t>El relleno verde sigifica "No corresponde aplicar vacunas</t>
  </si>
  <si>
    <t>El relleno azul significa Dosis aplicadas y coberuras grupos prioritarios</t>
  </si>
  <si>
    <t xml:space="preserve">El relleno color rosado No se calcula coberturas </t>
  </si>
  <si>
    <t xml:space="preserve">* LA COBERTURA ALCANZADA SE OBTENDRA DE DIVIDIR EL TOTAL DE DOSIS APLICADA ENTRE LA POBLACION CORRESPONDIENTE A CADA GRUPO DE EDAD MULTIPLICANDO POR 100 </t>
  </si>
  <si>
    <t>2.3  Programa Ampliado de Inmunización (PAI)</t>
  </si>
  <si>
    <t>5. Identificación de Pacientes Afiliados y No Afiliados</t>
  </si>
  <si>
    <t>C-9- El total de egresos debe ser igual a la suma de altas mas defunciones de -48 horas + 48 horas (cer form. 67-a)</t>
  </si>
  <si>
    <t>"Año de la Atención Integral a la Primera Infancia"</t>
  </si>
  <si>
    <t>1.3 Actividad Obstétrica</t>
  </si>
  <si>
    <t>No. 1.4 Actividades Quirurgicas</t>
  </si>
  <si>
    <r>
      <t>Nota:</t>
    </r>
    <r>
      <rPr>
        <sz val="8"/>
        <rFont val="Calibri"/>
        <family val="2"/>
      </rPr>
      <t xml:space="preserve"> El total de consulta de niños, incluyendo sanos y enfermos, debe coincidir con el número de consultas pediátricas identificados en el Form. 1.1</t>
    </r>
  </si>
  <si>
    <t>Consultas</t>
  </si>
  <si>
    <t>Masculinos</t>
  </si>
  <si>
    <t>Femeninas</t>
  </si>
  <si>
    <t>Laboratorio</t>
  </si>
  <si>
    <t>A la Señora Ministra de Salud Pública y Asistencia Social de la Labor Realizada durante el Año:__________</t>
  </si>
  <si>
    <t>6. Ingresos y Egresos desde 1ro. de Noviembre del año 2014 al 31 de Octubre 2015</t>
  </si>
  <si>
    <t>Memoria Anual 2016</t>
  </si>
  <si>
    <t>Neonato</t>
  </si>
  <si>
    <t>Geriatria</t>
  </si>
  <si>
    <t>Psiquiatria</t>
  </si>
  <si>
    <t>Cuidados Intensivos</t>
  </si>
  <si>
    <t>Rectocismoidoscopia</t>
  </si>
  <si>
    <t>Examenes de patologia</t>
  </si>
</sst>
</file>

<file path=xl/styles.xml><?xml version="1.0" encoding="utf-8"?>
<styleSheet xmlns="http://schemas.openxmlformats.org/spreadsheetml/2006/main">
  <numFmts count="44">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_-* #,##0_-;\-* #,##0_-;_-* &quot;-&quot;??_-;_-@_-"/>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00000"/>
    <numFmt numFmtId="193" formatCode="0.000000"/>
    <numFmt numFmtId="194" formatCode="0.00000"/>
    <numFmt numFmtId="195" formatCode="0.0000"/>
    <numFmt numFmtId="196" formatCode="0.000"/>
    <numFmt numFmtId="197" formatCode="#,##0;[Red]#,##0"/>
    <numFmt numFmtId="198" formatCode="_(* #,##0_);_(* \(#,##0\);_(* &quot;-&quot;??_);_(@_)"/>
    <numFmt numFmtId="199" formatCode="_(* #,##0.0_);_(* \(#,##0.0\);_(* &quot;-&quot;??_);_(@_)"/>
  </numFmts>
  <fonts count="93">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i/>
      <sz val="5"/>
      <name val="Times New Roman"/>
      <family val="1"/>
    </font>
    <font>
      <sz val="8"/>
      <name val="Arial"/>
      <family val="2"/>
    </font>
    <font>
      <sz val="11"/>
      <name val="Times New Roman"/>
      <family val="1"/>
    </font>
    <font>
      <sz val="10"/>
      <name val="Californian FB"/>
      <family val="1"/>
    </font>
    <font>
      <sz val="8"/>
      <name val="Calibri"/>
      <family val="2"/>
    </font>
    <font>
      <sz val="10"/>
      <color indexed="8"/>
      <name val="Times New Roman"/>
      <family val="2"/>
    </font>
    <font>
      <sz val="10"/>
      <color indexed="9"/>
      <name val="Times New Roman"/>
      <family val="2"/>
    </font>
    <font>
      <sz val="10"/>
      <color indexed="17"/>
      <name val="Times New Roman"/>
      <family val="2"/>
    </font>
    <font>
      <b/>
      <sz val="10"/>
      <color indexed="52"/>
      <name val="Times New Roman"/>
      <family val="2"/>
    </font>
    <font>
      <b/>
      <sz val="10"/>
      <color indexed="9"/>
      <name val="Times New Roman"/>
      <family val="2"/>
    </font>
    <font>
      <sz val="10"/>
      <color indexed="52"/>
      <name val="Times New Roman"/>
      <family val="2"/>
    </font>
    <font>
      <b/>
      <sz val="15"/>
      <color indexed="56"/>
      <name val="Times New Roman"/>
      <family val="2"/>
    </font>
    <font>
      <b/>
      <sz val="11"/>
      <color indexed="56"/>
      <name val="Times New Roman"/>
      <family val="2"/>
    </font>
    <font>
      <sz val="10"/>
      <color indexed="62"/>
      <name val="Times New Roman"/>
      <family val="2"/>
    </font>
    <font>
      <sz val="10"/>
      <color indexed="20"/>
      <name val="Times New Roman"/>
      <family val="2"/>
    </font>
    <font>
      <sz val="11"/>
      <color indexed="8"/>
      <name val="Calibri"/>
      <family val="2"/>
    </font>
    <font>
      <sz val="10"/>
      <color indexed="60"/>
      <name val="Times New Roman"/>
      <family val="2"/>
    </font>
    <font>
      <b/>
      <sz val="10"/>
      <color indexed="63"/>
      <name val="Times New Roman"/>
      <family val="2"/>
    </font>
    <font>
      <sz val="10"/>
      <color indexed="10"/>
      <name val="Times New Roman"/>
      <family val="2"/>
    </font>
    <font>
      <i/>
      <sz val="10"/>
      <color indexed="23"/>
      <name val="Times New Roman"/>
      <family val="2"/>
    </font>
    <font>
      <b/>
      <sz val="18"/>
      <color indexed="56"/>
      <name val="Cambria"/>
      <family val="2"/>
    </font>
    <font>
      <b/>
      <sz val="13"/>
      <color indexed="56"/>
      <name val="Times New Roman"/>
      <family val="2"/>
    </font>
    <font>
      <b/>
      <sz val="10"/>
      <color indexed="8"/>
      <name val="Times New Roman"/>
      <family val="2"/>
    </font>
    <font>
      <b/>
      <sz val="11"/>
      <color indexed="10"/>
      <name val="Calibri"/>
      <family val="2"/>
    </font>
    <font>
      <sz val="10"/>
      <color indexed="8"/>
      <name val="Calibri"/>
      <family val="2"/>
    </font>
    <font>
      <b/>
      <sz val="11"/>
      <color indexed="8"/>
      <name val="Calibri"/>
      <family val="2"/>
    </font>
    <font>
      <b/>
      <sz val="10"/>
      <name val="Calibri"/>
      <family val="2"/>
    </font>
    <font>
      <sz val="10"/>
      <name val="Calibri"/>
      <family val="2"/>
    </font>
    <font>
      <b/>
      <i/>
      <sz val="10"/>
      <name val="Calibri"/>
      <family val="2"/>
    </font>
    <font>
      <b/>
      <i/>
      <sz val="12"/>
      <name val="Calibri"/>
      <family val="2"/>
    </font>
    <font>
      <b/>
      <sz val="10"/>
      <color indexed="10"/>
      <name val="Calibri"/>
      <family val="2"/>
    </font>
    <font>
      <b/>
      <sz val="10"/>
      <color indexed="9"/>
      <name val="Calibri"/>
      <family val="2"/>
    </font>
    <font>
      <sz val="12"/>
      <name val="Calibri"/>
      <family val="2"/>
    </font>
    <font>
      <b/>
      <i/>
      <sz val="5"/>
      <name val="Calibri"/>
      <family val="2"/>
    </font>
    <font>
      <b/>
      <sz val="10"/>
      <color indexed="8"/>
      <name val="Calibri"/>
      <family val="2"/>
    </font>
    <font>
      <b/>
      <sz val="12"/>
      <name val="Calibri"/>
      <family val="2"/>
    </font>
    <font>
      <b/>
      <sz val="12"/>
      <color indexed="9"/>
      <name val="Calibri"/>
      <family val="2"/>
    </font>
    <font>
      <sz val="10"/>
      <color indexed="9"/>
      <name val="Calibri"/>
      <family val="2"/>
    </font>
    <font>
      <b/>
      <sz val="8"/>
      <name val="Calibri"/>
      <family val="2"/>
    </font>
    <font>
      <sz val="7"/>
      <name val="Calibri"/>
      <family val="2"/>
    </font>
    <font>
      <sz val="9"/>
      <name val="Calibri"/>
      <family val="2"/>
    </font>
    <font>
      <b/>
      <sz val="9"/>
      <name val="Calibri"/>
      <family val="2"/>
    </font>
    <font>
      <b/>
      <sz val="11"/>
      <color indexed="9"/>
      <name val="Calibri"/>
      <family val="2"/>
    </font>
    <font>
      <b/>
      <sz val="8"/>
      <color indexed="8"/>
      <name val="Calibri"/>
      <family val="2"/>
    </font>
    <font>
      <sz val="8"/>
      <color indexed="8"/>
      <name val="Calibri"/>
      <family val="2"/>
    </font>
    <font>
      <b/>
      <sz val="13"/>
      <color indexed="9"/>
      <name val="Calibri"/>
      <family val="2"/>
    </font>
    <font>
      <b/>
      <sz val="11"/>
      <name val="Calibri"/>
      <family val="2"/>
    </font>
    <font>
      <sz val="11"/>
      <name val="Calibri"/>
      <family val="2"/>
    </font>
    <font>
      <b/>
      <sz val="14"/>
      <name val="Calibri"/>
      <family val="2"/>
    </font>
    <font>
      <sz val="11"/>
      <color indexed="9"/>
      <name val="Calibri"/>
      <family val="2"/>
    </font>
    <font>
      <b/>
      <sz val="14"/>
      <color indexed="9"/>
      <name val="Calibri"/>
      <family val="2"/>
    </font>
    <font>
      <b/>
      <i/>
      <sz val="8"/>
      <name val="Calibri"/>
      <family val="2"/>
    </font>
    <font>
      <b/>
      <sz val="12"/>
      <color indexed="30"/>
      <name val="Calibri"/>
      <family val="2"/>
    </font>
    <font>
      <b/>
      <i/>
      <sz val="18"/>
      <color indexed="30"/>
      <name val="Calibri"/>
      <family val="2"/>
    </font>
    <font>
      <sz val="10"/>
      <color theme="1"/>
      <name val="Times New Roman"/>
      <family val="2"/>
    </font>
    <font>
      <sz val="10"/>
      <color theme="0"/>
      <name val="Times New Roman"/>
      <family val="2"/>
    </font>
    <font>
      <sz val="10"/>
      <color rgb="FF006100"/>
      <name val="Times New Roman"/>
      <family val="2"/>
    </font>
    <font>
      <b/>
      <sz val="10"/>
      <color rgb="FFFA7D00"/>
      <name val="Times New Roman"/>
      <family val="2"/>
    </font>
    <font>
      <b/>
      <sz val="10"/>
      <color theme="0"/>
      <name val="Times New Roman"/>
      <family val="2"/>
    </font>
    <font>
      <sz val="10"/>
      <color rgb="FFFA7D00"/>
      <name val="Times New Roman"/>
      <family val="2"/>
    </font>
    <font>
      <b/>
      <sz val="15"/>
      <color theme="3"/>
      <name val="Times New Roman"/>
      <family val="2"/>
    </font>
    <font>
      <b/>
      <sz val="11"/>
      <color theme="3"/>
      <name val="Times New Roman"/>
      <family val="2"/>
    </font>
    <font>
      <sz val="10"/>
      <color rgb="FF3F3F76"/>
      <name val="Times New Roman"/>
      <family val="2"/>
    </font>
    <font>
      <sz val="10"/>
      <color rgb="FF9C0006"/>
      <name val="Times New Roman"/>
      <family val="2"/>
    </font>
    <font>
      <sz val="11"/>
      <color theme="1"/>
      <name val="Calibri"/>
      <family val="2"/>
    </font>
    <font>
      <sz val="10"/>
      <color rgb="FF9C6500"/>
      <name val="Times New Roman"/>
      <family val="2"/>
    </font>
    <font>
      <b/>
      <sz val="10"/>
      <color rgb="FF3F3F3F"/>
      <name val="Times New Roman"/>
      <family val="2"/>
    </font>
    <font>
      <sz val="10"/>
      <color rgb="FFFF0000"/>
      <name val="Times New Roman"/>
      <family val="2"/>
    </font>
    <font>
      <i/>
      <sz val="10"/>
      <color rgb="FF7F7F7F"/>
      <name val="Times New Roman"/>
      <family val="2"/>
    </font>
    <font>
      <b/>
      <sz val="18"/>
      <color theme="3"/>
      <name val="Cambria"/>
      <family val="2"/>
    </font>
    <font>
      <b/>
      <sz val="13"/>
      <color theme="3"/>
      <name val="Times New Roman"/>
      <family val="2"/>
    </font>
    <font>
      <b/>
      <sz val="10"/>
      <color theme="1"/>
      <name val="Times New Roman"/>
      <family val="2"/>
    </font>
    <font>
      <b/>
      <sz val="11"/>
      <color rgb="FFFF0000"/>
      <name val="Calibri"/>
      <family val="2"/>
    </font>
    <font>
      <sz val="10"/>
      <color theme="1"/>
      <name val="Calibri"/>
      <family val="2"/>
    </font>
    <font>
      <b/>
      <sz val="11"/>
      <color theme="1"/>
      <name val="Calibri"/>
      <family val="2"/>
    </font>
    <font>
      <b/>
      <sz val="10"/>
      <color rgb="FFFF0000"/>
      <name val="Calibri"/>
      <family val="2"/>
    </font>
    <font>
      <b/>
      <sz val="10"/>
      <color theme="0"/>
      <name val="Calibri"/>
      <family val="2"/>
    </font>
    <font>
      <b/>
      <sz val="10"/>
      <color theme="1"/>
      <name val="Calibri"/>
      <family val="2"/>
    </font>
    <font>
      <b/>
      <sz val="12"/>
      <color theme="0"/>
      <name val="Calibri"/>
      <family val="2"/>
    </font>
    <font>
      <sz val="10"/>
      <color theme="0"/>
      <name val="Calibri"/>
      <family val="2"/>
    </font>
    <font>
      <b/>
      <sz val="11"/>
      <color theme="0"/>
      <name val="Calibri"/>
      <family val="2"/>
    </font>
    <font>
      <b/>
      <sz val="8"/>
      <color theme="1"/>
      <name val="Calibri"/>
      <family val="2"/>
    </font>
    <font>
      <sz val="8"/>
      <color theme="1"/>
      <name val="Calibri"/>
      <family val="2"/>
    </font>
    <font>
      <b/>
      <sz val="13"/>
      <color theme="0"/>
      <name val="Calibri"/>
      <family val="2"/>
    </font>
    <font>
      <sz val="11"/>
      <color theme="0"/>
      <name val="Calibri"/>
      <family val="2"/>
    </font>
    <font>
      <b/>
      <sz val="14"/>
      <color theme="0"/>
      <name val="Calibri"/>
      <family val="2"/>
    </font>
    <font>
      <b/>
      <sz val="12"/>
      <color rgb="FF0070C0"/>
      <name val="Calibri"/>
      <family val="2"/>
    </font>
    <font>
      <b/>
      <i/>
      <sz val="18"/>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
      <patternFill patternType="solid">
        <fgColor rgb="FF002060"/>
        <bgColor indexed="64"/>
      </patternFill>
    </fill>
    <fill>
      <patternFill patternType="solid">
        <fgColor rgb="FF0099FF"/>
        <bgColor indexed="64"/>
      </patternFill>
    </fill>
    <fill>
      <patternFill patternType="solid">
        <fgColor rgb="FF00B0F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04997999966144562"/>
        <bgColor indexed="64"/>
      </patternFill>
    </fill>
    <fill>
      <patternFill patternType="solid">
        <fgColor theme="3" tint="0.7999799847602844"/>
        <bgColor indexed="64"/>
      </patternFill>
    </fill>
    <fill>
      <patternFill patternType="lightDown">
        <bgColor theme="6" tint="0.3999499976634979"/>
      </patternFill>
    </fill>
    <fill>
      <patternFill patternType="solid">
        <fgColor rgb="FFCCECFF"/>
        <bgColor indexed="64"/>
      </patternFill>
    </fill>
    <fill>
      <patternFill patternType="solid">
        <fgColor theme="8" tint="-0.24997000396251678"/>
        <bgColor indexed="64"/>
      </patternFill>
    </fill>
    <fill>
      <patternFill patternType="lightDown">
        <bgColor theme="4" tint="0.5999900102615356"/>
      </patternFill>
    </fill>
    <fill>
      <patternFill patternType="solid">
        <fgColor indexed="9"/>
        <bgColor indexed="64"/>
      </patternFill>
    </fill>
    <fill>
      <patternFill patternType="solid">
        <fgColor indexed="65"/>
        <bgColor indexed="64"/>
      </patternFill>
    </fill>
    <fill>
      <patternFill patternType="lightVertical">
        <bgColor theme="8" tint="0.799979984760284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color indexed="63"/>
      </right>
      <top style="thin">
        <color theme="3" tint="0.3999499976634979"/>
      </top>
      <bottom>
        <color indexed="63"/>
      </bottom>
    </border>
    <border>
      <left>
        <color indexed="63"/>
      </left>
      <right>
        <color indexed="63"/>
      </right>
      <top style="thin">
        <color theme="3" tint="0.3999499976634979"/>
      </top>
      <bottom>
        <color indexed="63"/>
      </bottom>
    </border>
    <border>
      <left>
        <color indexed="63"/>
      </left>
      <right style="thin">
        <color theme="3" tint="0.3999499976634979"/>
      </right>
      <top style="thin">
        <color theme="3" tint="0.3999499976634979"/>
      </top>
      <bottom>
        <color indexed="63"/>
      </bottom>
    </border>
    <border>
      <left style="thin">
        <color theme="3" tint="0.3999499976634979"/>
      </left>
      <right>
        <color indexed="63"/>
      </right>
      <top>
        <color indexed="63"/>
      </top>
      <bottom>
        <color indexed="63"/>
      </bottom>
    </border>
    <border>
      <left>
        <color indexed="63"/>
      </left>
      <right style="thin">
        <color theme="3" tint="0.3999499976634979"/>
      </right>
      <top>
        <color indexed="63"/>
      </top>
      <bottom>
        <color indexed="63"/>
      </bottom>
    </border>
    <border>
      <left style="thin">
        <color theme="3" tint="0.39991000294685364"/>
      </left>
      <right>
        <color indexed="63"/>
      </right>
      <top style="thin">
        <color theme="3" tint="0.39991000294685364"/>
      </top>
      <bottom>
        <color indexed="63"/>
      </bottom>
    </border>
    <border>
      <left>
        <color indexed="63"/>
      </left>
      <right>
        <color indexed="63"/>
      </right>
      <top style="thin">
        <color theme="3" tint="0.39991000294685364"/>
      </top>
      <bottom>
        <color indexed="63"/>
      </bottom>
    </border>
    <border>
      <left>
        <color indexed="63"/>
      </left>
      <right style="thin">
        <color theme="3" tint="0.39991000294685364"/>
      </right>
      <top style="thin">
        <color theme="3" tint="0.39991000294685364"/>
      </top>
      <bottom>
        <color indexed="63"/>
      </bottom>
    </border>
    <border>
      <left style="thin">
        <color theme="3" tint="0.39991000294685364"/>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1000294685364"/>
      </right>
      <top style="thin">
        <color theme="3" tint="0.3999499976634979"/>
      </top>
      <bottom style="thin">
        <color theme="3" tint="0.3999499976634979"/>
      </bottom>
    </border>
    <border>
      <left style="thin">
        <color theme="3" tint="0.39991000294685364"/>
      </left>
      <right style="thin">
        <color theme="3" tint="0.3999499976634979"/>
      </right>
      <top style="thin">
        <color theme="3" tint="0.3999499976634979"/>
      </top>
      <bottom style="thin">
        <color theme="3" tint="0.39991000294685364"/>
      </bottom>
    </border>
    <border>
      <left style="thin">
        <color theme="3" tint="0.3999499976634979"/>
      </left>
      <right style="thin">
        <color theme="3" tint="0.3999499976634979"/>
      </right>
      <top style="thin">
        <color theme="3" tint="0.3999499976634979"/>
      </top>
      <bottom style="thin">
        <color theme="3" tint="0.39991000294685364"/>
      </bottom>
    </border>
    <border>
      <left style="thin">
        <color theme="3" tint="0.3999499976634979"/>
      </left>
      <right style="thin">
        <color theme="3" tint="0.39991000294685364"/>
      </right>
      <top style="thin">
        <color theme="3" tint="0.3999499976634979"/>
      </top>
      <bottom style="thin">
        <color theme="3" tint="0.39991000294685364"/>
      </bottom>
    </border>
    <border>
      <left style="thin">
        <color theme="3" tint="0.3999499976634979"/>
      </left>
      <right style="thin">
        <color theme="3" tint="0.3999499976634979"/>
      </right>
      <top style="thin">
        <color theme="3" tint="0.3999499976634979"/>
      </top>
      <bottom>
        <color indexed="63"/>
      </bottom>
    </border>
    <border>
      <left style="thin">
        <color theme="3" tint="0.3999499976634979"/>
      </left>
      <right style="thin">
        <color theme="3" tint="0.3999499976634979"/>
      </right>
      <top>
        <color indexed="63"/>
      </top>
      <bottom>
        <color indexed="63"/>
      </bottom>
    </border>
    <border>
      <left style="thin">
        <color theme="3" tint="0.3999499976634979"/>
      </left>
      <right style="thin">
        <color theme="3" tint="0.3999499976634979"/>
      </right>
      <top>
        <color indexed="63"/>
      </top>
      <bottom style="thin">
        <color theme="3" tint="0.3999499976634979"/>
      </bottom>
    </border>
    <border>
      <left style="thin">
        <color theme="3" tint="0.3999499976634979"/>
      </left>
      <right>
        <color indexed="63"/>
      </right>
      <top>
        <color indexed="63"/>
      </top>
      <bottom style="thin">
        <color theme="3" tint="0.39991000294685364"/>
      </bottom>
    </border>
    <border>
      <left>
        <color indexed="63"/>
      </left>
      <right>
        <color indexed="63"/>
      </right>
      <top>
        <color indexed="63"/>
      </top>
      <bottom style="thin">
        <color theme="3" tint="0.39991000294685364"/>
      </bottom>
    </border>
    <border>
      <left>
        <color indexed="63"/>
      </left>
      <right style="thin">
        <color theme="3" tint="0.39991000294685364"/>
      </right>
      <top>
        <color indexed="63"/>
      </top>
      <bottom style="thin">
        <color theme="3" tint="0.39991000294685364"/>
      </bottom>
    </border>
    <border>
      <left style="thin">
        <color theme="3" tint="0.39991000294685364"/>
      </left>
      <right style="thin">
        <color theme="3" tint="0.39991000294685364"/>
      </right>
      <top style="thin">
        <color theme="3" tint="0.39991000294685364"/>
      </top>
      <bottom style="thin">
        <color theme="3" tint="0.39991000294685364"/>
      </bottom>
    </border>
    <border>
      <left style="thin">
        <color theme="3" tint="0.3999499976634979"/>
      </left>
      <right>
        <color indexed="63"/>
      </right>
      <top style="thin">
        <color theme="3" tint="0.3999499976634979"/>
      </top>
      <bottom style="thin">
        <color theme="3" tint="0.39991000294685364"/>
      </bottom>
    </border>
    <border>
      <left>
        <color indexed="63"/>
      </left>
      <right>
        <color indexed="63"/>
      </right>
      <top style="thin">
        <color theme="3" tint="0.3999499976634979"/>
      </top>
      <bottom style="thin">
        <color theme="3" tint="0.39991000294685364"/>
      </bottom>
    </border>
    <border>
      <left>
        <color indexed="63"/>
      </left>
      <right style="thin">
        <color theme="3" tint="0.3999499976634979"/>
      </right>
      <top style="thin">
        <color theme="3" tint="0.3999499976634979"/>
      </top>
      <bottom style="thin">
        <color theme="3" tint="0.39991000294685364"/>
      </bottom>
    </border>
    <border>
      <left style="thin">
        <color theme="3" tint="0.3999499976634979"/>
      </left>
      <right>
        <color indexed="63"/>
      </right>
      <top style="thin">
        <color theme="3" tint="0.3999499976634979"/>
      </top>
      <bottom style="thin">
        <color theme="3" tint="0.3999499976634979"/>
      </bottom>
    </border>
    <border>
      <left>
        <color indexed="63"/>
      </left>
      <right>
        <color indexed="63"/>
      </right>
      <top style="thin">
        <color theme="3" tint="0.3999499976634979"/>
      </top>
      <bottom style="thin">
        <color theme="3" tint="0.3999499976634979"/>
      </bottom>
    </border>
    <border>
      <left>
        <color indexed="63"/>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1000294685364"/>
      </top>
      <bottom>
        <color indexed="63"/>
      </bottom>
    </border>
    <border>
      <left style="thin">
        <color theme="3" tint="0.39991000294685364"/>
      </left>
      <right style="thin">
        <color theme="3" tint="0.39991000294685364"/>
      </right>
      <top style="thin">
        <color theme="3" tint="0.3999499976634979"/>
      </top>
      <bottom>
        <color indexed="63"/>
      </bottom>
    </border>
    <border>
      <left style="thin">
        <color theme="3" tint="0.39991000294685364"/>
      </left>
      <right style="thin">
        <color theme="3" tint="0.3999499976634979"/>
      </right>
      <top style="thin">
        <color theme="3" tint="0.3999499976634979"/>
      </top>
      <bottom>
        <color indexed="63"/>
      </bottom>
    </border>
    <border>
      <left style="thin">
        <color theme="3" tint="0.39991000294685364"/>
      </left>
      <right style="thin">
        <color theme="3" tint="0.39991000294685364"/>
      </right>
      <top>
        <color indexed="63"/>
      </top>
      <bottom style="thin">
        <color theme="3" tint="0.3999499976634979"/>
      </bottom>
    </border>
    <border>
      <left style="thin">
        <color theme="3" tint="0.39991000294685364"/>
      </left>
      <right style="thin">
        <color theme="3" tint="0.3999499976634979"/>
      </right>
      <top>
        <color indexed="63"/>
      </top>
      <bottom style="thin">
        <color theme="3" tint="0.3999499976634979"/>
      </bottom>
    </border>
    <border>
      <left>
        <color indexed="63"/>
      </left>
      <right style="thin">
        <color theme="3" tint="0.39991000294685364"/>
      </right>
      <top style="thin">
        <color theme="3" tint="0.3999499976634979"/>
      </top>
      <bottom>
        <color indexed="63"/>
      </bottom>
    </border>
    <border>
      <left style="thin">
        <color theme="3" tint="0.3999499976634979"/>
      </left>
      <right>
        <color indexed="63"/>
      </right>
      <top>
        <color indexed="63"/>
      </top>
      <bottom style="thin">
        <color theme="3" tint="0.3999499976634979"/>
      </bottom>
    </border>
    <border>
      <left>
        <color indexed="63"/>
      </left>
      <right style="thin">
        <color theme="3" tint="0.39991000294685364"/>
      </right>
      <top>
        <color indexed="63"/>
      </top>
      <bottom style="thin">
        <color theme="3" tint="0.3999499976634979"/>
      </bottom>
    </border>
    <border>
      <left style="thin">
        <color theme="3" tint="0.39987999200820923"/>
      </left>
      <right style="thin">
        <color theme="3" tint="0.3999499976634979"/>
      </right>
      <top style="thin">
        <color theme="3" tint="0.3999499976634979"/>
      </top>
      <bottom style="thin">
        <color theme="3" tint="0.3999499976634979"/>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theme="3" tint="0.3999499976634979"/>
      </bottom>
    </border>
    <border>
      <left>
        <color indexed="63"/>
      </left>
      <right>
        <color indexed="63"/>
      </right>
      <top style="thin"/>
      <bottom style="thin">
        <color theme="3" tint="0.3999499976634979"/>
      </bottom>
    </border>
    <border>
      <left>
        <color indexed="63"/>
      </left>
      <right style="thin">
        <color theme="3" tint="0.3999499976634979"/>
      </right>
      <top>
        <color indexed="63"/>
      </top>
      <bottom style="thin">
        <color theme="3" tint="0.3999499976634979"/>
      </bottom>
    </border>
    <border>
      <left style="thin">
        <color theme="3" tint="0.39987999200820923"/>
      </left>
      <right>
        <color indexed="63"/>
      </right>
      <top style="thin">
        <color theme="3" tint="0.39987999200820923"/>
      </top>
      <bottom>
        <color indexed="63"/>
      </bottom>
    </border>
    <border>
      <left>
        <color indexed="63"/>
      </left>
      <right>
        <color indexed="63"/>
      </right>
      <top style="thin">
        <color theme="3" tint="0.39987999200820923"/>
      </top>
      <bottom>
        <color indexed="63"/>
      </bottom>
    </border>
    <border>
      <left>
        <color indexed="63"/>
      </left>
      <right style="thin">
        <color theme="3" tint="0.39987999200820923"/>
      </right>
      <top style="thin">
        <color theme="3" tint="0.39987999200820923"/>
      </top>
      <bottom>
        <color indexed="63"/>
      </bottom>
    </border>
    <border>
      <left style="thin">
        <color theme="3" tint="0.3999499976634979"/>
      </left>
      <right style="thin">
        <color theme="3" tint="0.39987999200820923"/>
      </right>
      <top style="thin">
        <color theme="3" tint="0.3999499976634979"/>
      </top>
      <bottom style="thin">
        <color theme="3" tint="0.3999499976634979"/>
      </bottom>
    </border>
    <border>
      <left style="thin">
        <color theme="3" tint="0.39987999200820923"/>
      </left>
      <right style="thin">
        <color theme="3" tint="0.3999499976634979"/>
      </right>
      <top style="thin">
        <color theme="3" tint="0.3999499976634979"/>
      </top>
      <bottom>
        <color indexed="63"/>
      </bottom>
    </border>
    <border>
      <left style="thin">
        <color theme="3" tint="0.3999499976634979"/>
      </left>
      <right style="thin">
        <color theme="3" tint="0.39987999200820923"/>
      </right>
      <top style="thin">
        <color theme="3" tint="0.3999499976634979"/>
      </top>
      <bottom>
        <color indexed="63"/>
      </bottom>
    </border>
    <border>
      <left style="thin">
        <color theme="3" tint="0.39987999200820923"/>
      </left>
      <right style="thin">
        <color theme="3" tint="0.39991000294685364"/>
      </right>
      <top style="thin">
        <color theme="3" tint="0.39991000294685364"/>
      </top>
      <bottom style="thin">
        <color theme="3" tint="0.39991000294685364"/>
      </bottom>
    </border>
    <border>
      <left style="thin">
        <color theme="3" tint="0.39991000294685364"/>
      </left>
      <right style="thin">
        <color theme="3" tint="0.39987999200820923"/>
      </right>
      <top style="thin">
        <color theme="3" tint="0.39991000294685364"/>
      </top>
      <bottom style="thin">
        <color theme="3" tint="0.39991000294685364"/>
      </bottom>
    </border>
    <border>
      <left style="thin">
        <color theme="3" tint="0.39987999200820923"/>
      </left>
      <right style="thin">
        <color theme="3" tint="0.39991000294685364"/>
      </right>
      <top style="thin">
        <color theme="3" tint="0.39991000294685364"/>
      </top>
      <bottom style="thin">
        <color theme="3" tint="0.39987999200820923"/>
      </bottom>
    </border>
    <border>
      <left style="thin">
        <color theme="3" tint="0.39991000294685364"/>
      </left>
      <right style="thin">
        <color theme="3" tint="0.39991000294685364"/>
      </right>
      <top style="thin">
        <color theme="3" tint="0.39991000294685364"/>
      </top>
      <bottom style="thin">
        <color theme="3" tint="0.39987999200820923"/>
      </bottom>
    </border>
    <border>
      <left style="thin">
        <color theme="3" tint="0.39991000294685364"/>
      </left>
      <right style="thin">
        <color theme="3" tint="0.39987999200820923"/>
      </right>
      <top style="thin">
        <color theme="3" tint="0.39991000294685364"/>
      </top>
      <bottom style="thin">
        <color theme="3" tint="0.39987999200820923"/>
      </bottom>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69"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0" fillId="31" borderId="0" applyNumberFormat="0" applyBorder="0" applyAlignment="0" applyProtection="0"/>
    <xf numFmtId="0" fontId="69"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403">
    <xf numFmtId="0" fontId="0" fillId="0" borderId="0" xfId="0" applyAlignment="1">
      <alignment/>
    </xf>
    <xf numFmtId="0" fontId="3" fillId="0" borderId="0" xfId="0" applyFont="1" applyAlignment="1">
      <alignment/>
    </xf>
    <xf numFmtId="0" fontId="5" fillId="0" borderId="0" xfId="0" applyFont="1" applyFill="1" applyBorder="1" applyAlignment="1">
      <alignment/>
    </xf>
    <xf numFmtId="0" fontId="3" fillId="0" borderId="0" xfId="0" applyFont="1" applyBorder="1" applyAlignment="1">
      <alignment/>
    </xf>
    <xf numFmtId="0" fontId="4" fillId="0" borderId="0" xfId="0" applyFont="1" applyAlignment="1">
      <alignment/>
    </xf>
    <xf numFmtId="0" fontId="7" fillId="0" borderId="0" xfId="0" applyFont="1" applyAlignment="1">
      <alignment/>
    </xf>
    <xf numFmtId="0" fontId="8" fillId="33" borderId="0" xfId="0" applyFont="1" applyFill="1" applyBorder="1" applyAlignment="1">
      <alignment/>
    </xf>
    <xf numFmtId="0" fontId="69" fillId="0" borderId="0" xfId="55">
      <alignment/>
      <protection/>
    </xf>
    <xf numFmtId="0" fontId="77" fillId="0" borderId="0" xfId="55" applyFont="1" applyAlignment="1">
      <alignment vertical="center"/>
      <protection/>
    </xf>
    <xf numFmtId="43" fontId="69" fillId="0" borderId="0" xfId="55" applyNumberFormat="1">
      <alignment/>
      <protection/>
    </xf>
    <xf numFmtId="0" fontId="78" fillId="0" borderId="0" xfId="55" applyFont="1">
      <alignment/>
      <protection/>
    </xf>
    <xf numFmtId="0" fontId="79" fillId="0" borderId="0" xfId="55" applyFont="1">
      <alignment/>
      <protection/>
    </xf>
    <xf numFmtId="198" fontId="69" fillId="0" borderId="0" xfId="51" applyNumberFormat="1" applyFont="1" applyAlignment="1">
      <alignment/>
    </xf>
    <xf numFmtId="0" fontId="31" fillId="33" borderId="0" xfId="0" applyFont="1" applyFill="1" applyAlignment="1">
      <alignment/>
    </xf>
    <xf numFmtId="0" fontId="32" fillId="0" borderId="0" xfId="0" applyFont="1" applyAlignment="1">
      <alignment/>
    </xf>
    <xf numFmtId="0" fontId="31" fillId="2" borderId="0" xfId="0" applyFont="1" applyFill="1" applyAlignment="1">
      <alignment/>
    </xf>
    <xf numFmtId="0" fontId="31" fillId="10" borderId="10" xfId="0" applyFont="1" applyFill="1" applyBorder="1" applyAlignment="1">
      <alignment/>
    </xf>
    <xf numFmtId="3" fontId="31" fillId="10" borderId="10" xfId="0" applyNumberFormat="1" applyFont="1" applyFill="1" applyBorder="1" applyAlignment="1">
      <alignment/>
    </xf>
    <xf numFmtId="0" fontId="31" fillId="34" borderId="10" xfId="0" applyFont="1" applyFill="1" applyBorder="1" applyAlignment="1">
      <alignment/>
    </xf>
    <xf numFmtId="3" fontId="31" fillId="34" borderId="10" xfId="0" applyNumberFormat="1" applyFont="1" applyFill="1" applyBorder="1" applyAlignment="1">
      <alignment/>
    </xf>
    <xf numFmtId="0" fontId="31" fillId="35" borderId="10" xfId="0" applyFont="1" applyFill="1" applyBorder="1" applyAlignment="1">
      <alignment/>
    </xf>
    <xf numFmtId="3" fontId="31" fillId="35" borderId="10" xfId="0" applyNumberFormat="1" applyFont="1" applyFill="1" applyBorder="1" applyAlignment="1">
      <alignment/>
    </xf>
    <xf numFmtId="0" fontId="32" fillId="2" borderId="0" xfId="0" applyFont="1" applyFill="1" applyAlignment="1">
      <alignment/>
    </xf>
    <xf numFmtId="0" fontId="33" fillId="2" borderId="0" xfId="0" applyFont="1" applyFill="1" applyAlignment="1">
      <alignment horizontal="center" vertical="center"/>
    </xf>
    <xf numFmtId="0" fontId="33" fillId="2" borderId="0" xfId="0" applyFont="1" applyFill="1" applyAlignment="1">
      <alignment/>
    </xf>
    <xf numFmtId="0" fontId="34" fillId="2" borderId="0" xfId="0" applyFont="1" applyFill="1" applyAlignment="1">
      <alignment horizontal="center"/>
    </xf>
    <xf numFmtId="0" fontId="31" fillId="2" borderId="0" xfId="0" applyFont="1" applyFill="1" applyAlignment="1">
      <alignment/>
    </xf>
    <xf numFmtId="0" fontId="31" fillId="2" borderId="0" xfId="0" applyFont="1" applyFill="1" applyAlignment="1">
      <alignment horizontal="left"/>
    </xf>
    <xf numFmtId="0" fontId="80" fillId="2" borderId="0" xfId="0" applyFont="1" applyFill="1" applyAlignment="1">
      <alignment horizontal="left"/>
    </xf>
    <xf numFmtId="0" fontId="81" fillId="36" borderId="0" xfId="0" applyFont="1" applyFill="1" applyAlignment="1">
      <alignment/>
    </xf>
    <xf numFmtId="0" fontId="81" fillId="36" borderId="0" xfId="0" applyFont="1" applyFill="1" applyAlignment="1">
      <alignment/>
    </xf>
    <xf numFmtId="0" fontId="32" fillId="0" borderId="10" xfId="0" applyFont="1" applyBorder="1" applyAlignment="1">
      <alignment/>
    </xf>
    <xf numFmtId="3" fontId="32" fillId="0" borderId="10" xfId="0" applyNumberFormat="1" applyFont="1" applyBorder="1" applyAlignment="1">
      <alignment/>
    </xf>
    <xf numFmtId="3" fontId="31" fillId="0" borderId="10" xfId="0" applyNumberFormat="1" applyFont="1" applyBorder="1" applyAlignment="1">
      <alignment/>
    </xf>
    <xf numFmtId="0" fontId="37" fillId="0" borderId="0" xfId="0" applyFont="1" applyBorder="1" applyAlignment="1">
      <alignment/>
    </xf>
    <xf numFmtId="0" fontId="38" fillId="0" borderId="0" xfId="0" applyFont="1" applyFill="1" applyBorder="1" applyAlignment="1">
      <alignment/>
    </xf>
    <xf numFmtId="0" fontId="31" fillId="37" borderId="10" xfId="0" applyFont="1" applyFill="1" applyBorder="1" applyAlignment="1">
      <alignment horizontal="center" vertical="center"/>
    </xf>
    <xf numFmtId="0" fontId="82" fillId="37" borderId="10" xfId="0" applyFont="1" applyFill="1" applyBorder="1" applyAlignment="1">
      <alignment horizontal="center" vertical="center"/>
    </xf>
    <xf numFmtId="0" fontId="32" fillId="0" borderId="10" xfId="0" applyFont="1" applyBorder="1" applyAlignment="1" applyProtection="1">
      <alignment/>
      <protection/>
    </xf>
    <xf numFmtId="0" fontId="31" fillId="38" borderId="10" xfId="0" applyFont="1" applyFill="1" applyBorder="1" applyAlignment="1" applyProtection="1">
      <alignment horizontal="center"/>
      <protection/>
    </xf>
    <xf numFmtId="0" fontId="31" fillId="38" borderId="10" xfId="0" applyFont="1" applyFill="1" applyBorder="1" applyAlignment="1" applyProtection="1">
      <alignment horizontal="center" vertical="top"/>
      <protection/>
    </xf>
    <xf numFmtId="0" fontId="31" fillId="39" borderId="10" xfId="0" applyFont="1" applyFill="1" applyBorder="1" applyAlignment="1" applyProtection="1" quotePrefix="1">
      <alignment horizontal="center" vertical="top" wrapText="1"/>
      <protection/>
    </xf>
    <xf numFmtId="0" fontId="31" fillId="39" borderId="10" xfId="0" applyFont="1" applyFill="1" applyBorder="1" applyAlignment="1" applyProtection="1">
      <alignment horizontal="center" vertical="center" wrapText="1"/>
      <protection/>
    </xf>
    <xf numFmtId="0" fontId="37" fillId="0" borderId="10" xfId="0" applyFont="1" applyBorder="1" applyAlignment="1" applyProtection="1">
      <alignment/>
      <protection/>
    </xf>
    <xf numFmtId="3" fontId="37" fillId="0" borderId="10" xfId="0" applyNumberFormat="1" applyFont="1" applyBorder="1" applyAlignment="1" applyProtection="1">
      <alignment/>
      <protection/>
    </xf>
    <xf numFmtId="4" fontId="37" fillId="0" borderId="10" xfId="0" applyNumberFormat="1" applyFont="1" applyBorder="1" applyAlignment="1" applyProtection="1">
      <alignment horizontal="right"/>
      <protection/>
    </xf>
    <xf numFmtId="2" fontId="37" fillId="0" borderId="10" xfId="0" applyNumberFormat="1" applyFont="1" applyBorder="1" applyAlignment="1" applyProtection="1">
      <alignment horizontal="right"/>
      <protection/>
    </xf>
    <xf numFmtId="2" fontId="37" fillId="0" borderId="10" xfId="0" applyNumberFormat="1" applyFont="1" applyBorder="1" applyAlignment="1" applyProtection="1">
      <alignment horizontal="right" vertical="top"/>
      <protection/>
    </xf>
    <xf numFmtId="0" fontId="40" fillId="40" borderId="10" xfId="0" applyFont="1" applyFill="1" applyBorder="1" applyAlignment="1" applyProtection="1">
      <alignment/>
      <protection/>
    </xf>
    <xf numFmtId="3" fontId="40" fillId="40" borderId="10" xfId="0" applyNumberFormat="1" applyFont="1" applyFill="1" applyBorder="1" applyAlignment="1" applyProtection="1">
      <alignment/>
      <protection/>
    </xf>
    <xf numFmtId="4" fontId="40" fillId="40" borderId="10" xfId="0" applyNumberFormat="1" applyFont="1" applyFill="1" applyBorder="1" applyAlignment="1" applyProtection="1">
      <alignment horizontal="right"/>
      <protection/>
    </xf>
    <xf numFmtId="2" fontId="40" fillId="40" borderId="10" xfId="0" applyNumberFormat="1" applyFont="1" applyFill="1" applyBorder="1" applyAlignment="1" applyProtection="1">
      <alignment horizontal="right"/>
      <protection/>
    </xf>
    <xf numFmtId="2" fontId="40" fillId="40" borderId="10" xfId="0" applyNumberFormat="1" applyFont="1" applyFill="1" applyBorder="1" applyAlignment="1" applyProtection="1">
      <alignment horizontal="right" vertical="top"/>
      <protection/>
    </xf>
    <xf numFmtId="0" fontId="40" fillId="37" borderId="10" xfId="0" applyFont="1" applyFill="1" applyBorder="1" applyAlignment="1" applyProtection="1">
      <alignment/>
      <protection/>
    </xf>
    <xf numFmtId="3" fontId="40" fillId="37" borderId="10" xfId="0" applyNumberFormat="1" applyFont="1" applyFill="1" applyBorder="1" applyAlignment="1" applyProtection="1">
      <alignment/>
      <protection/>
    </xf>
    <xf numFmtId="4" fontId="40" fillId="37" borderId="10" xfId="0" applyNumberFormat="1" applyFont="1" applyFill="1" applyBorder="1" applyAlignment="1" applyProtection="1">
      <alignment horizontal="right"/>
      <protection/>
    </xf>
    <xf numFmtId="2" fontId="40" fillId="37" borderId="10" xfId="0" applyNumberFormat="1" applyFont="1" applyFill="1" applyBorder="1" applyAlignment="1" applyProtection="1">
      <alignment/>
      <protection/>
    </xf>
    <xf numFmtId="2" fontId="40" fillId="37" borderId="10" xfId="0" applyNumberFormat="1" applyFont="1" applyFill="1" applyBorder="1" applyAlignment="1" applyProtection="1">
      <alignment horizontal="right" vertical="top"/>
      <protection/>
    </xf>
    <xf numFmtId="0" fontId="37" fillId="41" borderId="0" xfId="0" applyFont="1" applyFill="1" applyBorder="1" applyAlignment="1" applyProtection="1">
      <alignment/>
      <protection/>
    </xf>
    <xf numFmtId="0" fontId="32" fillId="41" borderId="0" xfId="0" applyFont="1" applyFill="1" applyBorder="1" applyAlignment="1" applyProtection="1">
      <alignment/>
      <protection/>
    </xf>
    <xf numFmtId="0" fontId="40" fillId="0" borderId="0" xfId="0" applyFont="1" applyFill="1" applyBorder="1" applyAlignment="1">
      <alignment/>
    </xf>
    <xf numFmtId="0" fontId="83" fillId="36" borderId="11" xfId="0" applyFont="1" applyFill="1" applyBorder="1" applyAlignment="1" applyProtection="1">
      <alignment/>
      <protection/>
    </xf>
    <xf numFmtId="0" fontId="83" fillId="36" borderId="12" xfId="0" applyFont="1" applyFill="1" applyBorder="1" applyAlignment="1" applyProtection="1">
      <alignment/>
      <protection/>
    </xf>
    <xf numFmtId="0" fontId="83" fillId="36" borderId="13" xfId="0" applyFont="1" applyFill="1" applyBorder="1" applyAlignment="1" applyProtection="1">
      <alignment/>
      <protection/>
    </xf>
    <xf numFmtId="0" fontId="40" fillId="41" borderId="14" xfId="0" applyFont="1" applyFill="1" applyBorder="1" applyAlignment="1" applyProtection="1">
      <alignment vertical="top"/>
      <protection/>
    </xf>
    <xf numFmtId="0" fontId="37" fillId="41" borderId="15" xfId="0" applyFont="1" applyFill="1" applyBorder="1" applyAlignment="1" applyProtection="1">
      <alignment/>
      <protection/>
    </xf>
    <xf numFmtId="0" fontId="40" fillId="41" borderId="14" xfId="0" applyFont="1" applyFill="1" applyBorder="1" applyAlignment="1" applyProtection="1">
      <alignment/>
      <protection/>
    </xf>
    <xf numFmtId="0" fontId="32" fillId="41" borderId="15" xfId="0" applyFont="1" applyFill="1" applyBorder="1" applyAlignment="1" applyProtection="1">
      <alignment/>
      <protection/>
    </xf>
    <xf numFmtId="0" fontId="84" fillId="36" borderId="0" xfId="0" applyFont="1" applyFill="1" applyAlignment="1">
      <alignment/>
    </xf>
    <xf numFmtId="3" fontId="32" fillId="0" borderId="10" xfId="0" applyNumberFormat="1" applyFont="1" applyBorder="1" applyAlignment="1">
      <alignment horizontal="right"/>
    </xf>
    <xf numFmtId="0" fontId="31" fillId="40" borderId="10" xfId="0" applyFont="1" applyFill="1" applyBorder="1" applyAlignment="1">
      <alignment/>
    </xf>
    <xf numFmtId="3" fontId="32" fillId="40" borderId="10" xfId="0" applyNumberFormat="1" applyFont="1" applyFill="1" applyBorder="1" applyAlignment="1">
      <alignment horizontal="right"/>
    </xf>
    <xf numFmtId="0" fontId="78" fillId="0" borderId="10" xfId="0" applyFont="1" applyBorder="1" applyAlignment="1">
      <alignment/>
    </xf>
    <xf numFmtId="0" fontId="81" fillId="36" borderId="16" xfId="0" applyFont="1" applyFill="1" applyBorder="1" applyAlignment="1">
      <alignment/>
    </xf>
    <xf numFmtId="0" fontId="84" fillId="36" borderId="17" xfId="0" applyFont="1" applyFill="1" applyBorder="1" applyAlignment="1">
      <alignment/>
    </xf>
    <xf numFmtId="0" fontId="84" fillId="36" borderId="18" xfId="0" applyFont="1" applyFill="1" applyBorder="1" applyAlignment="1">
      <alignment/>
    </xf>
    <xf numFmtId="0" fontId="31" fillId="37" borderId="19" xfId="0" applyFont="1" applyFill="1" applyBorder="1" applyAlignment="1">
      <alignment horizontal="center" vertical="center"/>
    </xf>
    <xf numFmtId="0" fontId="31" fillId="37" borderId="10" xfId="0" applyFont="1" applyFill="1" applyBorder="1" applyAlignment="1">
      <alignment horizontal="center" vertical="center" wrapText="1"/>
    </xf>
    <xf numFmtId="0" fontId="31" fillId="37" borderId="20" xfId="0" applyFont="1" applyFill="1" applyBorder="1" applyAlignment="1">
      <alignment horizontal="center" vertical="center"/>
    </xf>
    <xf numFmtId="0" fontId="32" fillId="0" borderId="19" xfId="0" applyFont="1" applyBorder="1" applyAlignment="1">
      <alignment/>
    </xf>
    <xf numFmtId="0" fontId="32" fillId="0" borderId="20" xfId="0" applyFont="1" applyBorder="1" applyAlignment="1">
      <alignment/>
    </xf>
    <xf numFmtId="0" fontId="31" fillId="0" borderId="19" xfId="0" applyFont="1" applyBorder="1" applyAlignment="1">
      <alignment/>
    </xf>
    <xf numFmtId="0" fontId="31" fillId="0" borderId="21" xfId="0" applyFont="1" applyBorder="1" applyAlignment="1">
      <alignment/>
    </xf>
    <xf numFmtId="0" fontId="32" fillId="0" borderId="22" xfId="0" applyFont="1" applyBorder="1" applyAlignment="1">
      <alignment/>
    </xf>
    <xf numFmtId="0" fontId="32" fillId="0" borderId="23" xfId="0" applyFont="1" applyBorder="1" applyAlignment="1">
      <alignment/>
    </xf>
    <xf numFmtId="0" fontId="32" fillId="33" borderId="0" xfId="0" applyFont="1" applyFill="1" applyAlignment="1">
      <alignment/>
    </xf>
    <xf numFmtId="0" fontId="31" fillId="42" borderId="10" xfId="0" applyFont="1" applyFill="1" applyBorder="1" applyAlignment="1">
      <alignment horizontal="center" vertical="top"/>
    </xf>
    <xf numFmtId="0" fontId="31" fillId="42" borderId="10" xfId="0" applyFont="1" applyFill="1" applyBorder="1" applyAlignment="1">
      <alignment horizontal="center" vertical="top" wrapText="1"/>
    </xf>
    <xf numFmtId="0" fontId="32" fillId="0" borderId="10" xfId="0" applyFont="1" applyBorder="1" applyAlignment="1">
      <alignment vertical="top"/>
    </xf>
    <xf numFmtId="3" fontId="32" fillId="0" borderId="10" xfId="0" applyNumberFormat="1" applyFont="1" applyBorder="1" applyAlignment="1">
      <alignment vertical="top"/>
    </xf>
    <xf numFmtId="3" fontId="32" fillId="41" borderId="10" xfId="0" applyNumberFormat="1" applyFont="1" applyFill="1" applyBorder="1" applyAlignment="1">
      <alignment vertical="top"/>
    </xf>
    <xf numFmtId="0" fontId="31" fillId="2" borderId="10" xfId="0" applyFont="1" applyFill="1" applyBorder="1" applyAlignment="1">
      <alignment vertical="top"/>
    </xf>
    <xf numFmtId="3" fontId="31" fillId="2" borderId="10" xfId="0" applyNumberFormat="1" applyFont="1" applyFill="1" applyBorder="1" applyAlignment="1">
      <alignment vertical="top"/>
    </xf>
    <xf numFmtId="0" fontId="31" fillId="35" borderId="10" xfId="0" applyFont="1" applyFill="1" applyBorder="1" applyAlignment="1">
      <alignment vertical="top"/>
    </xf>
    <xf numFmtId="3" fontId="31" fillId="35" borderId="10" xfId="0" applyNumberFormat="1" applyFont="1" applyFill="1" applyBorder="1" applyAlignment="1">
      <alignment vertical="top"/>
    </xf>
    <xf numFmtId="0" fontId="31" fillId="8" borderId="0" xfId="0" applyFont="1" applyFill="1" applyAlignment="1">
      <alignment/>
    </xf>
    <xf numFmtId="0" fontId="32" fillId="8" borderId="0" xfId="0" applyFont="1" applyFill="1" applyAlignment="1">
      <alignment/>
    </xf>
    <xf numFmtId="0" fontId="43" fillId="41" borderId="0" xfId="0" applyFont="1" applyFill="1" applyAlignment="1">
      <alignment/>
    </xf>
    <xf numFmtId="0" fontId="32" fillId="41" borderId="0" xfId="0" applyFont="1" applyFill="1" applyAlignment="1">
      <alignment/>
    </xf>
    <xf numFmtId="0" fontId="31" fillId="41" borderId="0" xfId="0" applyFont="1" applyFill="1" applyAlignment="1">
      <alignment/>
    </xf>
    <xf numFmtId="0" fontId="31" fillId="37" borderId="24" xfId="0" applyFont="1" applyFill="1" applyBorder="1" applyAlignment="1">
      <alignment horizontal="center" vertical="center"/>
    </xf>
    <xf numFmtId="0" fontId="31" fillId="37" borderId="24" xfId="0" applyFont="1" applyFill="1" applyBorder="1" applyAlignment="1">
      <alignment horizontal="center" vertical="center" wrapText="1"/>
    </xf>
    <xf numFmtId="0" fontId="31" fillId="37" borderId="25" xfId="0" applyFont="1" applyFill="1" applyBorder="1" applyAlignment="1">
      <alignment/>
    </xf>
    <xf numFmtId="3" fontId="31" fillId="37" borderId="25" xfId="0" applyNumberFormat="1" applyFont="1" applyFill="1" applyBorder="1" applyAlignment="1">
      <alignment horizontal="right"/>
    </xf>
    <xf numFmtId="0" fontId="32" fillId="33" borderId="25" xfId="0" applyFont="1" applyFill="1" applyBorder="1" applyAlignment="1">
      <alignment/>
    </xf>
    <xf numFmtId="3" fontId="32" fillId="33" borderId="25" xfId="0" applyNumberFormat="1" applyFont="1" applyFill="1" applyBorder="1" applyAlignment="1">
      <alignment horizontal="right"/>
    </xf>
    <xf numFmtId="0" fontId="44" fillId="41" borderId="26" xfId="0" applyFont="1" applyFill="1" applyBorder="1" applyAlignment="1">
      <alignment/>
    </xf>
    <xf numFmtId="0" fontId="32"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1" fillId="40" borderId="0" xfId="56" applyFont="1" applyFill="1" applyBorder="1" applyAlignment="1">
      <alignment horizontal="center"/>
      <protection/>
    </xf>
    <xf numFmtId="198" fontId="31" fillId="40" borderId="0" xfId="51" applyNumberFormat="1" applyFont="1" applyFill="1" applyBorder="1" applyAlignment="1">
      <alignment horizontal="right"/>
    </xf>
    <xf numFmtId="3" fontId="31" fillId="40" borderId="0" xfId="56" applyNumberFormat="1" applyFont="1" applyFill="1" applyBorder="1" applyAlignment="1">
      <alignment horizontal="right"/>
      <protection/>
    </xf>
    <xf numFmtId="0" fontId="69" fillId="0" borderId="0" xfId="55" applyFont="1">
      <alignment/>
      <protection/>
    </xf>
    <xf numFmtId="0" fontId="45" fillId="0" borderId="0" xfId="0" applyFont="1" applyAlignment="1">
      <alignment/>
    </xf>
    <xf numFmtId="0" fontId="37" fillId="0" borderId="0" xfId="0" applyFont="1" applyAlignment="1">
      <alignment/>
    </xf>
    <xf numFmtId="0" fontId="46" fillId="38" borderId="10" xfId="56" applyFont="1" applyFill="1" applyBorder="1" applyAlignment="1">
      <alignment horizontal="center" vertical="center" wrapText="1"/>
      <protection/>
    </xf>
    <xf numFmtId="198" fontId="46" fillId="38" borderId="10" xfId="51" applyNumberFormat="1" applyFont="1" applyFill="1" applyBorder="1" applyAlignment="1">
      <alignment horizontal="center" vertical="center" wrapText="1"/>
    </xf>
    <xf numFmtId="0" fontId="46" fillId="38" borderId="10" xfId="56" applyFont="1" applyFill="1" applyBorder="1" applyAlignment="1">
      <alignment horizontal="center" vertical="center"/>
      <protection/>
    </xf>
    <xf numFmtId="0" fontId="43" fillId="38" borderId="10" xfId="56" applyFont="1" applyFill="1" applyBorder="1" applyAlignment="1">
      <alignment horizontal="center" vertical="center" wrapText="1"/>
      <protection/>
    </xf>
    <xf numFmtId="3" fontId="32" fillId="43" borderId="25" xfId="56" applyNumberFormat="1" applyFont="1" applyFill="1" applyBorder="1" applyAlignment="1">
      <alignment horizontal="right"/>
      <protection/>
    </xf>
    <xf numFmtId="3" fontId="32" fillId="0" borderId="25" xfId="56" applyNumberFormat="1" applyFont="1" applyBorder="1" applyAlignment="1">
      <alignment horizontal="right"/>
      <protection/>
    </xf>
    <xf numFmtId="0" fontId="31" fillId="44" borderId="25" xfId="56" applyFont="1" applyFill="1" applyBorder="1" applyAlignment="1">
      <alignment horizontal="center"/>
      <protection/>
    </xf>
    <xf numFmtId="3" fontId="31" fillId="45" borderId="25" xfId="56" applyNumberFormat="1" applyFont="1" applyFill="1" applyBorder="1" applyAlignment="1">
      <alignment horizontal="right"/>
      <protection/>
    </xf>
    <xf numFmtId="3" fontId="31" fillId="44" borderId="25" xfId="56" applyNumberFormat="1" applyFont="1" applyFill="1" applyBorder="1" applyAlignment="1">
      <alignment horizontal="right"/>
      <protection/>
    </xf>
    <xf numFmtId="3" fontId="32" fillId="0" borderId="25" xfId="56" applyNumberFormat="1" applyFont="1" applyFill="1" applyBorder="1" applyAlignment="1">
      <alignment horizontal="right"/>
      <protection/>
    </xf>
    <xf numFmtId="0" fontId="32" fillId="0" borderId="25" xfId="56" applyFont="1" applyBorder="1" applyAlignment="1">
      <alignment horizontal="center"/>
      <protection/>
    </xf>
    <xf numFmtId="0" fontId="32" fillId="0" borderId="25" xfId="56" applyFont="1" applyBorder="1" applyAlignment="1" quotePrefix="1">
      <alignment horizontal="center"/>
      <protection/>
    </xf>
    <xf numFmtId="0" fontId="32" fillId="0" borderId="25" xfId="56" applyFont="1" applyBorder="1" applyAlignment="1">
      <alignment horizontal="center" wrapText="1"/>
      <protection/>
    </xf>
    <xf numFmtId="3" fontId="31" fillId="0" borderId="24" xfId="51" applyNumberFormat="1" applyFont="1" applyBorder="1" applyAlignment="1">
      <alignment horizontal="right"/>
    </xf>
    <xf numFmtId="3" fontId="32" fillId="0" borderId="25" xfId="51" applyNumberFormat="1" applyFont="1" applyBorder="1" applyAlignment="1">
      <alignment horizontal="right"/>
    </xf>
    <xf numFmtId="3" fontId="32" fillId="7" borderId="25" xfId="51" applyNumberFormat="1" applyFont="1" applyFill="1" applyBorder="1" applyAlignment="1">
      <alignment horizontal="right"/>
    </xf>
    <xf numFmtId="3" fontId="31" fillId="44" borderId="25" xfId="51" applyNumberFormat="1" applyFont="1" applyFill="1" applyBorder="1" applyAlignment="1">
      <alignment horizontal="right"/>
    </xf>
    <xf numFmtId="3" fontId="32" fillId="0" borderId="25" xfId="51" applyNumberFormat="1" applyFont="1" applyFill="1" applyBorder="1" applyAlignment="1" quotePrefix="1">
      <alignment horizontal="right"/>
    </xf>
    <xf numFmtId="3" fontId="32" fillId="0" borderId="25" xfId="51" applyNumberFormat="1" applyFont="1" applyFill="1" applyBorder="1" applyAlignment="1">
      <alignment horizontal="right"/>
    </xf>
    <xf numFmtId="3" fontId="32" fillId="0" borderId="25" xfId="51" applyNumberFormat="1" applyFont="1" applyBorder="1" applyAlignment="1" quotePrefix="1">
      <alignment horizontal="right"/>
    </xf>
    <xf numFmtId="3" fontId="32" fillId="0" borderId="25" xfId="56" applyNumberFormat="1" applyFont="1" applyBorder="1" applyAlignment="1" quotePrefix="1">
      <alignment horizontal="right"/>
      <protection/>
    </xf>
    <xf numFmtId="3" fontId="32" fillId="33" borderId="24" xfId="51" applyNumberFormat="1" applyFont="1" applyFill="1" applyBorder="1" applyAlignment="1">
      <alignment horizontal="right"/>
    </xf>
    <xf numFmtId="3" fontId="31" fillId="33" borderId="24" xfId="56" applyNumberFormat="1" applyFont="1" applyFill="1" applyBorder="1" applyAlignment="1">
      <alignment horizontal="right"/>
      <protection/>
    </xf>
    <xf numFmtId="3" fontId="32" fillId="33" borderId="25" xfId="51" applyNumberFormat="1" applyFont="1" applyFill="1" applyBorder="1" applyAlignment="1">
      <alignment horizontal="right"/>
    </xf>
    <xf numFmtId="3" fontId="31" fillId="33" borderId="25" xfId="56" applyNumberFormat="1" applyFont="1" applyFill="1" applyBorder="1" applyAlignment="1">
      <alignment horizontal="right"/>
      <protection/>
    </xf>
    <xf numFmtId="3" fontId="32" fillId="33" borderId="25" xfId="56" applyNumberFormat="1" applyFont="1" applyFill="1" applyBorder="1" applyAlignment="1">
      <alignment horizontal="right"/>
      <protection/>
    </xf>
    <xf numFmtId="3" fontId="32" fillId="33" borderId="24" xfId="56" applyNumberFormat="1" applyFont="1" applyFill="1" applyBorder="1" applyAlignment="1">
      <alignment horizontal="right"/>
      <protection/>
    </xf>
    <xf numFmtId="3" fontId="32" fillId="46" borderId="24" xfId="56" applyNumberFormat="1" applyFont="1" applyFill="1" applyBorder="1" applyAlignment="1">
      <alignment horizontal="right"/>
      <protection/>
    </xf>
    <xf numFmtId="3" fontId="32" fillId="46" borderId="25" xfId="56" applyNumberFormat="1" applyFont="1" applyFill="1" applyBorder="1" applyAlignment="1">
      <alignment horizontal="right"/>
      <protection/>
    </xf>
    <xf numFmtId="3" fontId="32" fillId="4" borderId="25" xfId="51" applyNumberFormat="1" applyFont="1" applyFill="1" applyBorder="1" applyAlignment="1">
      <alignment horizontal="right"/>
    </xf>
    <xf numFmtId="3" fontId="32" fillId="46" borderId="0" xfId="56" applyNumberFormat="1" applyFont="1" applyFill="1" applyBorder="1" applyAlignment="1">
      <alignment horizontal="right"/>
      <protection/>
    </xf>
    <xf numFmtId="3" fontId="43" fillId="44" borderId="0" xfId="56" applyNumberFormat="1" applyFont="1" applyFill="1" applyBorder="1">
      <alignment/>
      <protection/>
    </xf>
    <xf numFmtId="3" fontId="32" fillId="4" borderId="0" xfId="51" applyNumberFormat="1" applyFont="1" applyFill="1" applyBorder="1" applyAlignment="1">
      <alignment horizontal="right"/>
    </xf>
    <xf numFmtId="0" fontId="31" fillId="33" borderId="24" xfId="56" applyFont="1" applyFill="1" applyBorder="1" applyAlignment="1">
      <alignment/>
      <protection/>
    </xf>
    <xf numFmtId="0" fontId="31" fillId="33" borderId="25" xfId="56" applyFont="1" applyFill="1" applyBorder="1" applyAlignment="1">
      <alignment/>
      <protection/>
    </xf>
    <xf numFmtId="0" fontId="31" fillId="44" borderId="25" xfId="56" applyFont="1" applyFill="1" applyBorder="1" applyAlignment="1">
      <alignment/>
      <protection/>
    </xf>
    <xf numFmtId="0" fontId="31" fillId="33" borderId="25" xfId="56" applyFont="1" applyFill="1" applyBorder="1" applyAlignment="1" quotePrefix="1">
      <alignment/>
      <protection/>
    </xf>
    <xf numFmtId="0" fontId="31" fillId="33" borderId="25" xfId="56" applyFont="1" applyFill="1" applyBorder="1" applyAlignment="1">
      <alignment wrapText="1"/>
      <protection/>
    </xf>
    <xf numFmtId="0" fontId="31" fillId="0" borderId="25" xfId="56" applyFont="1" applyFill="1" applyBorder="1" applyAlignment="1" quotePrefix="1">
      <alignment/>
      <protection/>
    </xf>
    <xf numFmtId="0" fontId="32" fillId="0" borderId="25" xfId="56" applyFont="1" applyBorder="1" applyAlignment="1">
      <alignment/>
      <protection/>
    </xf>
    <xf numFmtId="0" fontId="32" fillId="0" borderId="25" xfId="56" applyFont="1" applyBorder="1" applyAlignment="1" quotePrefix="1">
      <alignment/>
      <protection/>
    </xf>
    <xf numFmtId="0" fontId="32" fillId="0" borderId="25" xfId="56" applyFont="1" applyBorder="1" applyAlignment="1">
      <alignment wrapText="1"/>
      <protection/>
    </xf>
    <xf numFmtId="3" fontId="32" fillId="33" borderId="25" xfId="51" applyNumberFormat="1" applyFont="1" applyFill="1" applyBorder="1" applyAlignment="1" quotePrefix="1">
      <alignment horizontal="right"/>
    </xf>
    <xf numFmtId="0" fontId="32" fillId="33" borderId="25" xfId="56" applyFont="1" applyFill="1" applyBorder="1" applyAlignment="1">
      <alignment/>
      <protection/>
    </xf>
    <xf numFmtId="0" fontId="32" fillId="33" borderId="25" xfId="56" applyFont="1" applyFill="1" applyBorder="1" applyAlignment="1" quotePrefix="1">
      <alignment/>
      <protection/>
    </xf>
    <xf numFmtId="0" fontId="78" fillId="33" borderId="25" xfId="56" applyFont="1" applyFill="1" applyBorder="1" applyAlignment="1">
      <alignment wrapText="1"/>
      <protection/>
    </xf>
    <xf numFmtId="0" fontId="32" fillId="33" borderId="25" xfId="56" applyFont="1" applyFill="1" applyBorder="1" applyAlignment="1">
      <alignment wrapText="1"/>
      <protection/>
    </xf>
    <xf numFmtId="0" fontId="31" fillId="35" borderId="26" xfId="56" applyFont="1" applyFill="1" applyBorder="1">
      <alignment/>
      <protection/>
    </xf>
    <xf numFmtId="0" fontId="31" fillId="35" borderId="26" xfId="56" applyFont="1" applyFill="1" applyBorder="1" applyAlignment="1">
      <alignment horizontal="center"/>
      <protection/>
    </xf>
    <xf numFmtId="3" fontId="31" fillId="35" borderId="26" xfId="51" applyNumberFormat="1" applyFont="1" applyFill="1" applyBorder="1" applyAlignment="1">
      <alignment horizontal="right"/>
    </xf>
    <xf numFmtId="3" fontId="31" fillId="35" borderId="26" xfId="56" applyNumberFormat="1" applyFont="1" applyFill="1" applyBorder="1" applyAlignment="1">
      <alignment horizontal="right"/>
      <protection/>
    </xf>
    <xf numFmtId="0" fontId="31" fillId="41" borderId="0" xfId="56" applyFont="1" applyFill="1" applyBorder="1" applyAlignment="1">
      <alignment horizontal="center"/>
      <protection/>
    </xf>
    <xf numFmtId="198" fontId="31" fillId="41" borderId="0" xfId="51" applyNumberFormat="1" applyFont="1" applyFill="1" applyBorder="1" applyAlignment="1">
      <alignment horizontal="right"/>
    </xf>
    <xf numFmtId="3" fontId="31" fillId="41" borderId="0" xfId="56" applyNumberFormat="1" applyFont="1" applyFill="1" applyBorder="1" applyAlignment="1">
      <alignment horizontal="right"/>
      <protection/>
    </xf>
    <xf numFmtId="0" fontId="69" fillId="41" borderId="0" xfId="55" applyFont="1" applyFill="1" applyBorder="1">
      <alignment/>
      <protection/>
    </xf>
    <xf numFmtId="0" fontId="85" fillId="36" borderId="12" xfId="56" applyFont="1" applyFill="1" applyBorder="1" applyAlignment="1">
      <alignment/>
      <protection/>
    </xf>
    <xf numFmtId="198" fontId="85" fillId="36" borderId="12" xfId="51" applyNumberFormat="1" applyFont="1" applyFill="1" applyBorder="1" applyAlignment="1">
      <alignment/>
    </xf>
    <xf numFmtId="0" fontId="85" fillId="36" borderId="13" xfId="56" applyFont="1" applyFill="1" applyBorder="1" applyAlignment="1">
      <alignment/>
      <protection/>
    </xf>
    <xf numFmtId="0" fontId="31" fillId="40" borderId="14" xfId="56" applyFont="1" applyFill="1" applyBorder="1">
      <alignment/>
      <protection/>
    </xf>
    <xf numFmtId="3" fontId="31" fillId="40" borderId="15" xfId="56" applyNumberFormat="1" applyFont="1" applyFill="1" applyBorder="1" applyAlignment="1">
      <alignment horizontal="right"/>
      <protection/>
    </xf>
    <xf numFmtId="0" fontId="31" fillId="41" borderId="14" xfId="56" applyFont="1" applyFill="1" applyBorder="1">
      <alignment/>
      <protection/>
    </xf>
    <xf numFmtId="3" fontId="31" fillId="41" borderId="15" xfId="56" applyNumberFormat="1" applyFont="1" applyFill="1" applyBorder="1" applyAlignment="1">
      <alignment horizontal="right"/>
      <protection/>
    </xf>
    <xf numFmtId="0" fontId="78" fillId="41" borderId="14" xfId="55" applyFont="1" applyFill="1" applyBorder="1" applyAlignment="1">
      <alignment horizontal="justify" vertical="top" wrapText="1"/>
      <protection/>
    </xf>
    <xf numFmtId="0" fontId="86" fillId="41" borderId="0" xfId="55" applyFont="1" applyFill="1" applyBorder="1">
      <alignment/>
      <protection/>
    </xf>
    <xf numFmtId="0" fontId="87" fillId="41" borderId="0" xfId="55" applyFont="1" applyFill="1" applyBorder="1">
      <alignment/>
      <protection/>
    </xf>
    <xf numFmtId="0" fontId="78" fillId="41" borderId="0" xfId="55" applyFont="1" applyFill="1" applyBorder="1">
      <alignment/>
      <protection/>
    </xf>
    <xf numFmtId="0" fontId="32" fillId="41" borderId="0" xfId="0" applyFont="1" applyFill="1" applyBorder="1" applyAlignment="1">
      <alignment vertical="top" wrapText="1"/>
    </xf>
    <xf numFmtId="199" fontId="32" fillId="41" borderId="15" xfId="51" applyNumberFormat="1" applyFont="1" applyFill="1" applyBorder="1" applyAlignment="1">
      <alignment/>
    </xf>
    <xf numFmtId="0" fontId="79" fillId="41" borderId="14" xfId="55" applyFont="1" applyFill="1" applyBorder="1">
      <alignment/>
      <protection/>
    </xf>
    <xf numFmtId="0" fontId="69" fillId="41" borderId="15" xfId="55" applyFont="1" applyFill="1" applyBorder="1">
      <alignment/>
      <protection/>
    </xf>
    <xf numFmtId="0" fontId="86" fillId="41" borderId="14" xfId="55" applyFont="1" applyFill="1" applyBorder="1" applyAlignment="1">
      <alignment vertical="top" wrapText="1"/>
      <protection/>
    </xf>
    <xf numFmtId="198" fontId="69" fillId="41" borderId="0" xfId="51" applyNumberFormat="1" applyFont="1" applyFill="1" applyBorder="1" applyAlignment="1">
      <alignment/>
    </xf>
    <xf numFmtId="0" fontId="86" fillId="41" borderId="14" xfId="55" applyFont="1" applyFill="1" applyBorder="1" applyAlignment="1">
      <alignment horizontal="justify" vertical="top" wrapText="1"/>
      <protection/>
    </xf>
    <xf numFmtId="0" fontId="45" fillId="41" borderId="14" xfId="0" applyFont="1" applyFill="1" applyBorder="1" applyAlignment="1">
      <alignment/>
    </xf>
    <xf numFmtId="0" fontId="45" fillId="41" borderId="0" xfId="0" applyFont="1" applyFill="1" applyBorder="1" applyAlignment="1">
      <alignment/>
    </xf>
    <xf numFmtId="0" fontId="45" fillId="41" borderId="14" xfId="0" applyFont="1" applyFill="1" applyBorder="1" applyAlignment="1">
      <alignment vertical="top"/>
    </xf>
    <xf numFmtId="0" fontId="88" fillId="36" borderId="0" xfId="55" applyFont="1" applyFill="1" applyAlignment="1" applyProtection="1">
      <alignment horizontal="left"/>
      <protection/>
    </xf>
    <xf numFmtId="0" fontId="88" fillId="36" borderId="0" xfId="55" applyFont="1" applyFill="1" applyBorder="1" applyAlignment="1" applyProtection="1">
      <alignment wrapText="1"/>
      <protection locked="0"/>
    </xf>
    <xf numFmtId="0" fontId="30" fillId="40" borderId="10" xfId="55" applyFont="1" applyFill="1" applyBorder="1" applyAlignment="1">
      <alignment horizontal="left" vertical="center" wrapText="1"/>
      <protection/>
    </xf>
    <xf numFmtId="197" fontId="30" fillId="40" borderId="10" xfId="55" applyNumberFormat="1" applyFont="1" applyFill="1" applyBorder="1" applyAlignment="1">
      <alignment horizontal="right"/>
      <protection/>
    </xf>
    <xf numFmtId="0" fontId="30" fillId="40" borderId="10" xfId="55" applyFont="1" applyFill="1" applyBorder="1" applyAlignment="1">
      <alignment horizontal="center" vertical="center" wrapText="1"/>
      <protection/>
    </xf>
    <xf numFmtId="0" fontId="30" fillId="37" borderId="10" xfId="55" applyFont="1" applyFill="1" applyBorder="1" applyAlignment="1">
      <alignment vertical="top" wrapText="1"/>
      <protection/>
    </xf>
    <xf numFmtId="0" fontId="30" fillId="37" borderId="10" xfId="55" applyFont="1" applyFill="1" applyBorder="1" applyAlignment="1">
      <alignment horizontal="left" vertical="top" wrapText="1"/>
      <protection/>
    </xf>
    <xf numFmtId="197" fontId="30" fillId="37" borderId="10" xfId="55" applyNumberFormat="1" applyFont="1" applyFill="1" applyBorder="1" applyAlignment="1">
      <alignment horizontal="right"/>
      <protection/>
    </xf>
    <xf numFmtId="0" fontId="30" fillId="35" borderId="10" xfId="55" applyFont="1" applyFill="1" applyBorder="1" applyAlignment="1">
      <alignment horizontal="center"/>
      <protection/>
    </xf>
    <xf numFmtId="0" fontId="30" fillId="35" borderId="10" xfId="55" applyFont="1" applyFill="1" applyBorder="1" applyAlignment="1">
      <alignment horizontal="center" shrinkToFit="1"/>
      <protection/>
    </xf>
    <xf numFmtId="197" fontId="20" fillId="0" borderId="26" xfId="55" applyNumberFormat="1" applyFont="1" applyBorder="1" applyAlignment="1" applyProtection="1">
      <alignment horizontal="right" vertical="top" wrapText="1"/>
      <protection locked="0"/>
    </xf>
    <xf numFmtId="0" fontId="20" fillId="33" borderId="24" xfId="55" applyFont="1" applyFill="1" applyBorder="1" applyAlignment="1">
      <alignment vertical="top" wrapText="1"/>
      <protection/>
    </xf>
    <xf numFmtId="197" fontId="20" fillId="33" borderId="24" xfId="55" applyNumberFormat="1" applyFont="1" applyFill="1" applyBorder="1" applyAlignment="1" applyProtection="1">
      <alignment horizontal="right" vertical="top" wrapText="1"/>
      <protection locked="0"/>
    </xf>
    <xf numFmtId="197" fontId="20" fillId="33" borderId="24" xfId="55" applyNumberFormat="1" applyFont="1" applyFill="1" applyBorder="1">
      <alignment/>
      <protection/>
    </xf>
    <xf numFmtId="0" fontId="20" fillId="33" borderId="26" xfId="55" applyFont="1" applyFill="1" applyBorder="1" applyAlignment="1">
      <alignment vertical="top" wrapText="1"/>
      <protection/>
    </xf>
    <xf numFmtId="197" fontId="20" fillId="33" borderId="26" xfId="55" applyNumberFormat="1" applyFont="1" applyFill="1" applyBorder="1" applyAlignment="1" applyProtection="1">
      <alignment horizontal="right" vertical="top" wrapText="1"/>
      <protection locked="0"/>
    </xf>
    <xf numFmtId="197" fontId="20" fillId="33" borderId="26" xfId="55" applyNumberFormat="1" applyFont="1" applyFill="1" applyBorder="1">
      <alignment/>
      <protection/>
    </xf>
    <xf numFmtId="0" fontId="30" fillId="35" borderId="10" xfId="55" applyFont="1" applyFill="1" applyBorder="1" applyAlignment="1">
      <alignment horizontal="center" vertical="center" wrapText="1"/>
      <protection/>
    </xf>
    <xf numFmtId="0" fontId="30" fillId="35" borderId="30" xfId="55" applyFont="1" applyFill="1" applyBorder="1" applyAlignment="1">
      <alignment horizontal="center" vertical="center" wrapText="1"/>
      <protection/>
    </xf>
    <xf numFmtId="0" fontId="20" fillId="47" borderId="31" xfId="55" applyFont="1" applyFill="1" applyBorder="1">
      <alignment/>
      <protection/>
    </xf>
    <xf numFmtId="0" fontId="20" fillId="47" borderId="32" xfId="55" applyFont="1" applyFill="1" applyBorder="1">
      <alignment/>
      <protection/>
    </xf>
    <xf numFmtId="0" fontId="69" fillId="0" borderId="32" xfId="55" applyFont="1" applyBorder="1">
      <alignment/>
      <protection/>
    </xf>
    <xf numFmtId="0" fontId="69" fillId="47" borderId="32" xfId="55" applyFont="1" applyFill="1" applyBorder="1">
      <alignment/>
      <protection/>
    </xf>
    <xf numFmtId="0" fontId="20" fillId="47" borderId="33" xfId="55" applyFont="1" applyFill="1" applyBorder="1">
      <alignment/>
      <protection/>
    </xf>
    <xf numFmtId="0" fontId="20" fillId="47" borderId="34" xfId="55" applyFont="1" applyFill="1" applyBorder="1">
      <alignment/>
      <protection/>
    </xf>
    <xf numFmtId="0" fontId="20" fillId="47" borderId="35" xfId="55" applyFont="1" applyFill="1" applyBorder="1">
      <alignment/>
      <protection/>
    </xf>
    <xf numFmtId="0" fontId="69" fillId="0" borderId="35" xfId="55" applyFont="1" applyBorder="1">
      <alignment/>
      <protection/>
    </xf>
    <xf numFmtId="0" fontId="20" fillId="47" borderId="36" xfId="55" applyFont="1" applyFill="1" applyBorder="1">
      <alignment/>
      <protection/>
    </xf>
    <xf numFmtId="0" fontId="20" fillId="33" borderId="37" xfId="55" applyFont="1" applyFill="1" applyBorder="1" applyAlignment="1">
      <alignment vertical="top" wrapText="1"/>
      <protection/>
    </xf>
    <xf numFmtId="197" fontId="20" fillId="33" borderId="37" xfId="55" applyNumberFormat="1" applyFont="1" applyFill="1" applyBorder="1" applyAlignment="1" applyProtection="1">
      <alignment horizontal="right" vertical="top" wrapText="1"/>
      <protection locked="0"/>
    </xf>
    <xf numFmtId="197" fontId="20" fillId="33" borderId="37" xfId="55" applyNumberFormat="1" applyFont="1" applyFill="1" applyBorder="1">
      <alignment/>
      <protection/>
    </xf>
    <xf numFmtId="0" fontId="20" fillId="33" borderId="25" xfId="55" applyFont="1" applyFill="1" applyBorder="1" applyAlignment="1">
      <alignment vertical="top" wrapText="1"/>
      <protection/>
    </xf>
    <xf numFmtId="197" fontId="20" fillId="33" borderId="25" xfId="55" applyNumberFormat="1" applyFont="1" applyFill="1" applyBorder="1" applyAlignment="1" applyProtection="1">
      <alignment horizontal="right" vertical="top" wrapText="1"/>
      <protection locked="0"/>
    </xf>
    <xf numFmtId="197" fontId="20" fillId="33" borderId="25" xfId="55" applyNumberFormat="1" applyFont="1" applyFill="1" applyBorder="1">
      <alignment/>
      <protection/>
    </xf>
    <xf numFmtId="0" fontId="32" fillId="33" borderId="37" xfId="55" applyFont="1" applyFill="1" applyBorder="1" applyAlignment="1">
      <alignment vertical="top" wrapText="1"/>
      <protection/>
    </xf>
    <xf numFmtId="0" fontId="20" fillId="33" borderId="25" xfId="55" applyFont="1" applyFill="1" applyBorder="1" applyAlignment="1">
      <alignment vertical="center" wrapText="1"/>
      <protection/>
    </xf>
    <xf numFmtId="197" fontId="20" fillId="33" borderId="25" xfId="55" applyNumberFormat="1" applyFont="1" applyFill="1" applyBorder="1" applyAlignment="1" applyProtection="1">
      <alignment horizontal="right" wrapText="1"/>
      <protection locked="0"/>
    </xf>
    <xf numFmtId="0" fontId="20" fillId="33" borderId="26" xfId="55" applyFont="1" applyFill="1" applyBorder="1" applyAlignment="1">
      <alignment vertical="center" wrapText="1"/>
      <protection/>
    </xf>
    <xf numFmtId="0" fontId="20" fillId="33" borderId="24" xfId="55" applyFont="1" applyFill="1" applyBorder="1" applyAlignment="1">
      <alignment horizontal="left" vertical="top" wrapText="1"/>
      <protection/>
    </xf>
    <xf numFmtId="197" fontId="20" fillId="33" borderId="24" xfId="55" applyNumberFormat="1" applyFont="1" applyFill="1" applyBorder="1" applyAlignment="1" applyProtection="1">
      <alignment horizontal="center" vertical="top" wrapText="1"/>
      <protection locked="0"/>
    </xf>
    <xf numFmtId="197" fontId="20" fillId="33" borderId="25" xfId="55" applyNumberFormat="1" applyFont="1" applyFill="1" applyBorder="1" applyAlignment="1" applyProtection="1">
      <alignment horizontal="center" vertical="top" wrapText="1"/>
      <protection locked="0"/>
    </xf>
    <xf numFmtId="0" fontId="20" fillId="33" borderId="25" xfId="55" applyFont="1" applyFill="1" applyBorder="1" applyAlignment="1">
      <alignment horizontal="left" vertical="top" wrapText="1"/>
      <protection/>
    </xf>
    <xf numFmtId="197" fontId="20" fillId="33" borderId="26" xfId="55" applyNumberFormat="1" applyFont="1" applyFill="1" applyBorder="1" applyAlignment="1" applyProtection="1">
      <alignment horizontal="center" vertical="top" wrapText="1"/>
      <protection locked="0"/>
    </xf>
    <xf numFmtId="0" fontId="30" fillId="35" borderId="10" xfId="55" applyFont="1" applyFill="1" applyBorder="1" applyAlignment="1">
      <alignment wrapText="1"/>
      <protection/>
    </xf>
    <xf numFmtId="0" fontId="30" fillId="35" borderId="10" xfId="55" applyFont="1" applyFill="1" applyBorder="1" applyAlignment="1">
      <alignment horizontal="left" wrapText="1"/>
      <protection/>
    </xf>
    <xf numFmtId="0" fontId="30" fillId="35" borderId="10" xfId="55" applyFont="1" applyFill="1" applyBorder="1" applyAlignment="1">
      <alignment vertical="top" wrapText="1"/>
      <protection/>
    </xf>
    <xf numFmtId="0" fontId="20" fillId="33" borderId="24" xfId="55" applyFont="1" applyFill="1" applyBorder="1" applyAlignment="1">
      <alignment vertical="center" wrapText="1"/>
      <protection/>
    </xf>
    <xf numFmtId="0" fontId="20" fillId="33" borderId="26" xfId="55" applyFont="1" applyFill="1" applyBorder="1">
      <alignment/>
      <protection/>
    </xf>
    <xf numFmtId="0" fontId="20" fillId="0" borderId="35" xfId="55" applyFont="1" applyBorder="1">
      <alignment/>
      <protection/>
    </xf>
    <xf numFmtId="197" fontId="20" fillId="47" borderId="24" xfId="55" applyNumberFormat="1" applyFont="1" applyFill="1" applyBorder="1" applyAlignment="1" applyProtection="1">
      <alignment horizontal="right" vertical="top" wrapText="1"/>
      <protection locked="0"/>
    </xf>
    <xf numFmtId="0" fontId="20" fillId="47" borderId="24" xfId="55" applyFont="1" applyFill="1" applyBorder="1" applyAlignment="1">
      <alignment horizontal="left" vertical="top" wrapText="1"/>
      <protection/>
    </xf>
    <xf numFmtId="0" fontId="20" fillId="0" borderId="26" xfId="55" applyFont="1" applyBorder="1" applyAlignment="1">
      <alignment horizontal="left" vertical="center" wrapText="1"/>
      <protection/>
    </xf>
    <xf numFmtId="0" fontId="69" fillId="47" borderId="34" xfId="55" applyFont="1" applyFill="1" applyBorder="1">
      <alignment/>
      <protection/>
    </xf>
    <xf numFmtId="0" fontId="51" fillId="6" borderId="0" xfId="0" applyFont="1" applyFill="1" applyAlignment="1">
      <alignment/>
    </xf>
    <xf numFmtId="0" fontId="32" fillId="6" borderId="0" xfId="0" applyFont="1" applyFill="1" applyAlignment="1">
      <alignment/>
    </xf>
    <xf numFmtId="0" fontId="31" fillId="35" borderId="10" xfId="0" applyFont="1" applyFill="1" applyBorder="1" applyAlignment="1">
      <alignment horizontal="center" vertical="center" wrapText="1"/>
    </xf>
    <xf numFmtId="0" fontId="31" fillId="35" borderId="10" xfId="0" applyFont="1" applyFill="1" applyBorder="1" applyAlignment="1">
      <alignment horizontal="center" vertical="center"/>
    </xf>
    <xf numFmtId="0" fontId="31" fillId="35" borderId="34" xfId="0" applyFont="1" applyFill="1" applyBorder="1" applyAlignment="1">
      <alignment/>
    </xf>
    <xf numFmtId="0" fontId="31" fillId="35" borderId="36" xfId="0" applyFont="1" applyFill="1" applyBorder="1" applyAlignment="1">
      <alignment/>
    </xf>
    <xf numFmtId="0" fontId="32" fillId="33" borderId="34" xfId="0" applyFont="1" applyFill="1" applyBorder="1" applyAlignment="1">
      <alignment/>
    </xf>
    <xf numFmtId="0" fontId="32" fillId="33" borderId="36" xfId="0" applyFont="1" applyFill="1" applyBorder="1" applyAlignment="1">
      <alignment/>
    </xf>
    <xf numFmtId="0" fontId="31" fillId="33" borderId="0" xfId="0" applyFont="1" applyFill="1" applyBorder="1" applyAlignment="1">
      <alignment/>
    </xf>
    <xf numFmtId="0" fontId="32" fillId="33" borderId="0" xfId="0" applyFont="1" applyFill="1" applyBorder="1" applyAlignment="1">
      <alignment/>
    </xf>
    <xf numFmtId="0" fontId="52" fillId="6" borderId="0" xfId="0" applyFont="1" applyFill="1" applyBorder="1" applyAlignment="1">
      <alignment/>
    </xf>
    <xf numFmtId="0" fontId="31" fillId="35" borderId="24" xfId="0" applyFont="1" applyFill="1" applyBorder="1" applyAlignment="1">
      <alignment horizontal="center" vertical="center" wrapText="1"/>
    </xf>
    <xf numFmtId="0" fontId="31" fillId="35" borderId="24" xfId="0" applyFont="1" applyFill="1" applyBorder="1" applyAlignment="1">
      <alignment horizontal="center" vertical="center"/>
    </xf>
    <xf numFmtId="0" fontId="32" fillId="0" borderId="10" xfId="0" applyFont="1" applyFill="1" applyBorder="1" applyAlignment="1">
      <alignment/>
    </xf>
    <xf numFmtId="3" fontId="32" fillId="0" borderId="10" xfId="0" applyNumberFormat="1" applyFont="1" applyBorder="1" applyAlignment="1">
      <alignment horizontal="right" vertical="top"/>
    </xf>
    <xf numFmtId="0" fontId="32" fillId="33" borderId="11" xfId="0" applyFont="1" applyFill="1" applyBorder="1" applyAlignment="1">
      <alignment vertical="center"/>
    </xf>
    <xf numFmtId="3" fontId="31" fillId="33" borderId="38" xfId="0" applyNumberFormat="1" applyFont="1" applyFill="1" applyBorder="1" applyAlignment="1">
      <alignment horizontal="center" vertical="center" wrapText="1"/>
    </xf>
    <xf numFmtId="3" fontId="32" fillId="33" borderId="39" xfId="0" applyNumberFormat="1" applyFont="1" applyFill="1" applyBorder="1" applyAlignment="1">
      <alignment horizontal="right" vertical="center"/>
    </xf>
    <xf numFmtId="3" fontId="31" fillId="33" borderId="40" xfId="0" applyNumberFormat="1" applyFont="1" applyFill="1" applyBorder="1" applyAlignment="1">
      <alignment horizontal="center" vertical="center" wrapText="1"/>
    </xf>
    <xf numFmtId="3" fontId="32" fillId="33" borderId="41" xfId="0" applyNumberFormat="1" applyFont="1" applyFill="1" applyBorder="1" applyAlignment="1">
      <alignment horizontal="right" vertical="center"/>
    </xf>
    <xf numFmtId="0" fontId="31" fillId="33" borderId="42" xfId="0" applyFont="1" applyFill="1" applyBorder="1" applyAlignment="1">
      <alignment vertical="center"/>
    </xf>
    <xf numFmtId="0" fontId="32" fillId="33" borderId="43" xfId="0" applyFont="1" applyFill="1" applyBorder="1" applyAlignment="1">
      <alignment vertical="center"/>
    </xf>
    <xf numFmtId="0" fontId="31" fillId="33" borderId="44" xfId="0" applyFont="1" applyFill="1" applyBorder="1" applyAlignment="1">
      <alignment vertical="center"/>
    </xf>
    <xf numFmtId="0" fontId="32" fillId="33" borderId="19" xfId="0" applyFont="1" applyFill="1" applyBorder="1" applyAlignment="1">
      <alignment/>
    </xf>
    <xf numFmtId="0" fontId="32" fillId="33" borderId="19" xfId="0" applyFont="1" applyFill="1" applyBorder="1" applyAlignment="1">
      <alignment horizontal="center" vertical="center" wrapText="1"/>
    </xf>
    <xf numFmtId="3" fontId="31" fillId="40" borderId="10" xfId="0" applyNumberFormat="1" applyFont="1" applyFill="1" applyBorder="1" applyAlignment="1">
      <alignment/>
    </xf>
    <xf numFmtId="3" fontId="32" fillId="37" borderId="10" xfId="0" applyNumberFormat="1" applyFont="1" applyFill="1" applyBorder="1" applyAlignment="1">
      <alignment/>
    </xf>
    <xf numFmtId="0" fontId="32" fillId="0" borderId="10" xfId="0" applyFont="1" applyBorder="1" applyAlignment="1">
      <alignment horizontal="left" indent="5"/>
    </xf>
    <xf numFmtId="0" fontId="31" fillId="8" borderId="10" xfId="0" applyFont="1" applyFill="1" applyBorder="1" applyAlignment="1">
      <alignment horizontal="left"/>
    </xf>
    <xf numFmtId="3" fontId="31" fillId="8" borderId="10" xfId="0" applyNumberFormat="1" applyFont="1" applyFill="1" applyBorder="1" applyAlignment="1">
      <alignment/>
    </xf>
    <xf numFmtId="0" fontId="32" fillId="0" borderId="45" xfId="0" applyFont="1" applyBorder="1" applyAlignment="1">
      <alignment/>
    </xf>
    <xf numFmtId="0" fontId="85" fillId="36" borderId="0" xfId="0" applyFont="1" applyFill="1" applyAlignment="1">
      <alignment/>
    </xf>
    <xf numFmtId="0" fontId="53" fillId="36" borderId="0" xfId="0" applyFont="1" applyFill="1" applyAlignment="1">
      <alignment/>
    </xf>
    <xf numFmtId="0" fontId="32" fillId="0" borderId="10" xfId="0" applyFont="1" applyFill="1" applyBorder="1" applyAlignment="1">
      <alignment horizontal="left" vertical="center" wrapText="1"/>
    </xf>
    <xf numFmtId="3" fontId="32" fillId="0" borderId="10" xfId="0" applyNumberFormat="1" applyFont="1" applyFill="1" applyBorder="1" applyAlignment="1">
      <alignment horizontal="right" vertical="center" wrapText="1"/>
    </xf>
    <xf numFmtId="0" fontId="32" fillId="0" borderId="10" xfId="0" applyFont="1" applyBorder="1" applyAlignment="1">
      <alignment horizontal="left" indent="1"/>
    </xf>
    <xf numFmtId="0" fontId="31" fillId="8" borderId="10" xfId="0" applyFont="1" applyFill="1" applyBorder="1" applyAlignment="1">
      <alignment horizontal="left" indent="1"/>
    </xf>
    <xf numFmtId="3" fontId="31" fillId="8" borderId="10" xfId="0" applyNumberFormat="1" applyFont="1" applyFill="1" applyBorder="1" applyAlignment="1">
      <alignment horizontal="right"/>
    </xf>
    <xf numFmtId="0" fontId="52" fillId="0" borderId="0" xfId="0" applyFont="1" applyAlignment="1">
      <alignment/>
    </xf>
    <xf numFmtId="0" fontId="45" fillId="6" borderId="0" xfId="0" applyFont="1" applyFill="1" applyBorder="1" applyAlignment="1">
      <alignment horizontal="left"/>
    </xf>
    <xf numFmtId="0" fontId="46" fillId="37" borderId="10" xfId="0" applyFont="1" applyFill="1" applyBorder="1" applyAlignment="1">
      <alignment horizontal="center" vertical="center" wrapText="1"/>
    </xf>
    <xf numFmtId="0" fontId="45" fillId="0" borderId="10" xfId="0" applyFont="1" applyBorder="1" applyAlignment="1">
      <alignment/>
    </xf>
    <xf numFmtId="4" fontId="45" fillId="0" borderId="10" xfId="0" applyNumberFormat="1" applyFont="1" applyBorder="1" applyAlignment="1">
      <alignment/>
    </xf>
    <xf numFmtId="4" fontId="45" fillId="41" borderId="10" xfId="0" applyNumberFormat="1" applyFont="1" applyFill="1" applyBorder="1" applyAlignment="1">
      <alignment/>
    </xf>
    <xf numFmtId="0" fontId="46" fillId="37" borderId="10" xfId="0" applyFont="1" applyFill="1" applyBorder="1" applyAlignment="1">
      <alignment/>
    </xf>
    <xf numFmtId="4" fontId="46" fillId="37" borderId="10" xfId="0" applyNumberFormat="1" applyFont="1" applyFill="1" applyBorder="1" applyAlignment="1">
      <alignment/>
    </xf>
    <xf numFmtId="0" fontId="89" fillId="36" borderId="12" xfId="0" applyFont="1" applyFill="1" applyBorder="1" applyAlignment="1">
      <alignment/>
    </xf>
    <xf numFmtId="0" fontId="89" fillId="36" borderId="13" xfId="0" applyFont="1" applyFill="1" applyBorder="1" applyAlignment="1">
      <alignment/>
    </xf>
    <xf numFmtId="0" fontId="45" fillId="6" borderId="14" xfId="0" applyFont="1" applyFill="1" applyBorder="1" applyAlignment="1">
      <alignment horizontal="left"/>
    </xf>
    <xf numFmtId="0" fontId="45" fillId="6" borderId="15" xfId="0" applyFont="1" applyFill="1" applyBorder="1" applyAlignment="1">
      <alignment horizontal="left"/>
    </xf>
    <xf numFmtId="0" fontId="46" fillId="4" borderId="14" xfId="0" applyFont="1" applyFill="1" applyBorder="1" applyAlignment="1">
      <alignment horizontal="left"/>
    </xf>
    <xf numFmtId="0" fontId="45" fillId="4" borderId="0" xfId="0" applyFont="1" applyFill="1" applyBorder="1" applyAlignment="1">
      <alignment horizontal="left"/>
    </xf>
    <xf numFmtId="0" fontId="45" fillId="4" borderId="15" xfId="0" applyFont="1" applyFill="1" applyBorder="1" applyAlignment="1">
      <alignment horizontal="left"/>
    </xf>
    <xf numFmtId="4" fontId="45" fillId="41" borderId="46" xfId="0" applyNumberFormat="1" applyFont="1" applyFill="1" applyBorder="1" applyAlignment="1">
      <alignment/>
    </xf>
    <xf numFmtId="0" fontId="45" fillId="41" borderId="15" xfId="0" applyFont="1" applyFill="1" applyBorder="1" applyAlignment="1">
      <alignment/>
    </xf>
    <xf numFmtId="4" fontId="45" fillId="41" borderId="47" xfId="0" applyNumberFormat="1" applyFont="1" applyFill="1" applyBorder="1" applyAlignment="1">
      <alignment/>
    </xf>
    <xf numFmtId="0" fontId="45" fillId="41" borderId="43" xfId="0" applyFont="1" applyFill="1" applyBorder="1" applyAlignment="1">
      <alignment/>
    </xf>
    <xf numFmtId="0" fontId="45" fillId="41" borderId="48" xfId="0" applyFont="1" applyFill="1" applyBorder="1" applyAlignment="1">
      <alignment/>
    </xf>
    <xf numFmtId="4" fontId="45" fillId="41" borderId="49" xfId="0" applyNumberFormat="1" applyFont="1" applyFill="1" applyBorder="1" applyAlignment="1">
      <alignment/>
    </xf>
    <xf numFmtId="0" fontId="45" fillId="41" borderId="50" xfId="0" applyFont="1" applyFill="1" applyBorder="1" applyAlignment="1">
      <alignment/>
    </xf>
    <xf numFmtId="0" fontId="85" fillId="36" borderId="11" xfId="56" applyFont="1" applyFill="1" applyBorder="1" applyAlignment="1">
      <alignment/>
      <protection/>
    </xf>
    <xf numFmtId="0" fontId="85" fillId="36" borderId="0" xfId="0" applyFont="1" applyFill="1" applyAlignment="1">
      <alignment/>
    </xf>
    <xf numFmtId="0" fontId="90" fillId="36" borderId="51" xfId="0" applyFont="1" applyFill="1" applyBorder="1" applyAlignment="1">
      <alignment/>
    </xf>
    <xf numFmtId="0" fontId="83" fillId="36" borderId="52" xfId="0" applyFont="1" applyFill="1" applyBorder="1" applyAlignment="1">
      <alignment/>
    </xf>
    <xf numFmtId="0" fontId="83" fillId="36" borderId="53" xfId="0" applyFont="1" applyFill="1" applyBorder="1" applyAlignment="1">
      <alignment/>
    </xf>
    <xf numFmtId="0" fontId="31" fillId="35" borderId="45" xfId="0" applyFont="1" applyFill="1" applyBorder="1" applyAlignment="1">
      <alignment horizontal="center" vertical="center"/>
    </xf>
    <xf numFmtId="0" fontId="51" fillId="38" borderId="10" xfId="0" applyFont="1" applyFill="1" applyBorder="1" applyAlignment="1">
      <alignment horizontal="center" vertical="center"/>
    </xf>
    <xf numFmtId="0" fontId="51" fillId="38" borderId="54" xfId="0" applyFont="1" applyFill="1" applyBorder="1" applyAlignment="1">
      <alignment horizontal="center" vertical="center"/>
    </xf>
    <xf numFmtId="0" fontId="40" fillId="0" borderId="10" xfId="0" applyFont="1" applyBorder="1" applyAlignment="1">
      <alignment/>
    </xf>
    <xf numFmtId="0" fontId="37" fillId="48" borderId="10" xfId="0" applyFont="1" applyFill="1" applyBorder="1" applyAlignment="1">
      <alignment/>
    </xf>
    <xf numFmtId="0" fontId="37" fillId="49" borderId="10" xfId="0" applyFont="1" applyFill="1" applyBorder="1" applyAlignment="1">
      <alignment/>
    </xf>
    <xf numFmtId="0" fontId="37" fillId="0" borderId="10" xfId="0" applyFont="1" applyBorder="1" applyAlignment="1">
      <alignment/>
    </xf>
    <xf numFmtId="0" fontId="37" fillId="0" borderId="54" xfId="0" applyFont="1" applyBorder="1" applyAlignment="1">
      <alignment/>
    </xf>
    <xf numFmtId="0" fontId="37" fillId="0" borderId="10" xfId="0" applyFont="1" applyBorder="1" applyAlignment="1" quotePrefix="1">
      <alignment/>
    </xf>
    <xf numFmtId="0" fontId="37" fillId="0" borderId="10" xfId="0" applyFont="1" applyFill="1" applyBorder="1" applyAlignment="1">
      <alignment/>
    </xf>
    <xf numFmtId="0" fontId="37" fillId="0" borderId="10" xfId="0" applyFont="1" applyBorder="1" applyAlignment="1">
      <alignment vertical="center"/>
    </xf>
    <xf numFmtId="0" fontId="31" fillId="8" borderId="45" xfId="0" applyFont="1" applyFill="1" applyBorder="1" applyAlignment="1">
      <alignment/>
    </xf>
    <xf numFmtId="0" fontId="37" fillId="8" borderId="10" xfId="0" applyFont="1" applyFill="1" applyBorder="1" applyAlignment="1">
      <alignment/>
    </xf>
    <xf numFmtId="0" fontId="40" fillId="8" borderId="10" xfId="0" applyFont="1" applyFill="1" applyBorder="1" applyAlignment="1">
      <alignment/>
    </xf>
    <xf numFmtId="0" fontId="40" fillId="8" borderId="54" xfId="0" applyFont="1" applyFill="1" applyBorder="1" applyAlignment="1">
      <alignment/>
    </xf>
    <xf numFmtId="0" fontId="32" fillId="0" borderId="55" xfId="0" applyFont="1" applyBorder="1" applyAlignment="1">
      <alignment/>
    </xf>
    <xf numFmtId="0" fontId="37" fillId="0" borderId="24" xfId="0" applyFont="1" applyBorder="1" applyAlignment="1">
      <alignment/>
    </xf>
    <xf numFmtId="0" fontId="37" fillId="0" borderId="56" xfId="0" applyFont="1" applyBorder="1" applyAlignment="1">
      <alignment/>
    </xf>
    <xf numFmtId="0" fontId="31" fillId="8" borderId="57" xfId="0" applyFont="1" applyFill="1" applyBorder="1" applyAlignment="1">
      <alignment/>
    </xf>
    <xf numFmtId="0" fontId="37" fillId="8" borderId="30" xfId="0" applyFont="1" applyFill="1" applyBorder="1" applyAlignment="1">
      <alignment/>
    </xf>
    <xf numFmtId="0" fontId="40" fillId="8" borderId="30" xfId="0" applyFont="1" applyFill="1" applyBorder="1" applyAlignment="1">
      <alignment/>
    </xf>
    <xf numFmtId="0" fontId="40" fillId="8" borderId="58" xfId="0" applyFont="1" applyFill="1" applyBorder="1" applyAlignment="1">
      <alignment/>
    </xf>
    <xf numFmtId="0" fontId="40" fillId="35" borderId="59" xfId="0" applyFont="1" applyFill="1" applyBorder="1" applyAlignment="1">
      <alignment vertical="center"/>
    </xf>
    <xf numFmtId="0" fontId="40" fillId="35" borderId="60" xfId="0" applyFont="1" applyFill="1" applyBorder="1" applyAlignment="1">
      <alignment vertical="center"/>
    </xf>
    <xf numFmtId="0" fontId="40" fillId="35" borderId="60" xfId="0" applyFont="1" applyFill="1" applyBorder="1" applyAlignment="1">
      <alignment/>
    </xf>
    <xf numFmtId="0" fontId="40" fillId="35" borderId="61" xfId="0" applyFont="1" applyFill="1" applyBorder="1" applyAlignment="1">
      <alignment/>
    </xf>
    <xf numFmtId="0" fontId="85" fillId="36" borderId="11" xfId="0" applyFont="1" applyFill="1" applyBorder="1" applyAlignment="1">
      <alignment/>
    </xf>
    <xf numFmtId="0" fontId="56" fillId="2" borderId="0" xfId="0" applyFont="1" applyFill="1" applyAlignment="1">
      <alignment horizontal="center"/>
    </xf>
    <xf numFmtId="0" fontId="91" fillId="2" borderId="0" xfId="0" applyFont="1" applyFill="1" applyAlignment="1">
      <alignment horizontal="center"/>
    </xf>
    <xf numFmtId="0" fontId="92" fillId="2" borderId="0" xfId="0" applyFont="1" applyFill="1" applyAlignment="1">
      <alignment horizontal="center"/>
    </xf>
    <xf numFmtId="0" fontId="31" fillId="2" borderId="0" xfId="0" applyFont="1" applyFill="1" applyAlignment="1">
      <alignment horizontal="left"/>
    </xf>
    <xf numFmtId="0" fontId="51" fillId="2" borderId="0" xfId="0" applyFont="1" applyFill="1" applyAlignment="1">
      <alignment horizontal="center"/>
    </xf>
    <xf numFmtId="0" fontId="40" fillId="2" borderId="0" xfId="0" applyFont="1" applyFill="1" applyAlignment="1">
      <alignment horizontal="center"/>
    </xf>
    <xf numFmtId="0" fontId="82" fillId="2" borderId="0" xfId="0" applyFont="1" applyFill="1" applyAlignment="1">
      <alignment horizontal="left"/>
    </xf>
    <xf numFmtId="0" fontId="40" fillId="41" borderId="14" xfId="0" applyFont="1" applyFill="1" applyBorder="1" applyAlignment="1" applyProtection="1">
      <alignment horizontal="justify" vertical="top" wrapText="1"/>
      <protection/>
    </xf>
    <xf numFmtId="0" fontId="32" fillId="41" borderId="0" xfId="0" applyFont="1" applyFill="1" applyBorder="1" applyAlignment="1" applyProtection="1">
      <alignment horizontal="justify" vertical="top" wrapText="1"/>
      <protection/>
    </xf>
    <xf numFmtId="0" fontId="32" fillId="41" borderId="15" xfId="0" applyFont="1" applyFill="1" applyBorder="1" applyAlignment="1" applyProtection="1">
      <alignment horizontal="justify" vertical="top" wrapText="1"/>
      <protection/>
    </xf>
    <xf numFmtId="0" fontId="40" fillId="41" borderId="43" xfId="0" applyFont="1" applyFill="1" applyBorder="1" applyAlignment="1" applyProtection="1">
      <alignment horizontal="justify" vertical="top" wrapText="1"/>
      <protection/>
    </xf>
    <xf numFmtId="0" fontId="32" fillId="41" borderId="48" xfId="0" applyFont="1" applyFill="1" applyBorder="1" applyAlignment="1" applyProtection="1">
      <alignment horizontal="justify" vertical="top" wrapText="1"/>
      <protection/>
    </xf>
    <xf numFmtId="0" fontId="32" fillId="41" borderId="50" xfId="0" applyFont="1" applyFill="1" applyBorder="1" applyAlignment="1" applyProtection="1">
      <alignment horizontal="justify" vertical="top" wrapText="1"/>
      <protection/>
    </xf>
    <xf numFmtId="0" fontId="31" fillId="35" borderId="10" xfId="0" applyFont="1" applyFill="1" applyBorder="1" applyAlignment="1" applyProtection="1">
      <alignment horizontal="center" vertical="center" wrapText="1"/>
      <protection/>
    </xf>
    <xf numFmtId="0" fontId="31" fillId="38" borderId="10" xfId="0" applyFont="1" applyFill="1" applyBorder="1" applyAlignment="1" applyProtection="1">
      <alignment horizontal="center" vertical="top"/>
      <protection/>
    </xf>
    <xf numFmtId="0" fontId="32" fillId="35" borderId="10" xfId="0" applyFont="1" applyFill="1" applyBorder="1" applyAlignment="1" applyProtection="1">
      <alignment/>
      <protection/>
    </xf>
    <xf numFmtId="0" fontId="31" fillId="38" borderId="10" xfId="0" applyFont="1" applyFill="1" applyBorder="1" applyAlignment="1" applyProtection="1">
      <alignment horizontal="center" vertical="top" wrapText="1"/>
      <protection/>
    </xf>
    <xf numFmtId="0" fontId="31" fillId="42" borderId="10" xfId="0" applyFont="1" applyFill="1" applyBorder="1" applyAlignment="1" applyProtection="1">
      <alignment horizontal="center" vertical="center"/>
      <protection/>
    </xf>
    <xf numFmtId="0" fontId="31" fillId="38" borderId="10" xfId="0" applyFont="1" applyFill="1" applyBorder="1" applyAlignment="1" applyProtection="1">
      <alignment horizontal="center" vertical="center"/>
      <protection/>
    </xf>
    <xf numFmtId="0" fontId="31" fillId="35" borderId="10" xfId="0" applyFont="1" applyFill="1" applyBorder="1" applyAlignment="1" applyProtection="1">
      <alignment horizontal="center" vertical="top" wrapText="1"/>
      <protection/>
    </xf>
    <xf numFmtId="0" fontId="31" fillId="42" borderId="24" xfId="0" applyFont="1" applyFill="1" applyBorder="1" applyAlignment="1" applyProtection="1">
      <alignment horizontal="center" vertical="center"/>
      <protection/>
    </xf>
    <xf numFmtId="0" fontId="31" fillId="42" borderId="26" xfId="0" applyFont="1" applyFill="1" applyBorder="1" applyAlignment="1" applyProtection="1">
      <alignment horizontal="center" vertical="center"/>
      <protection/>
    </xf>
    <xf numFmtId="0" fontId="31" fillId="35" borderId="24" xfId="0" applyFont="1" applyFill="1" applyBorder="1" applyAlignment="1">
      <alignment horizontal="center" vertical="center"/>
    </xf>
    <xf numFmtId="0" fontId="31" fillId="35" borderId="26" xfId="0" applyFont="1" applyFill="1" applyBorder="1" applyAlignment="1">
      <alignment horizontal="center" vertical="center"/>
    </xf>
    <xf numFmtId="0" fontId="82" fillId="35" borderId="24" xfId="0" applyFont="1" applyFill="1" applyBorder="1" applyAlignment="1">
      <alignment horizontal="center" vertical="center" wrapText="1"/>
    </xf>
    <xf numFmtId="0" fontId="82" fillId="35" borderId="26" xfId="0" applyFont="1" applyFill="1" applyBorder="1" applyAlignment="1">
      <alignment horizontal="center" vertical="center" wrapText="1"/>
    </xf>
    <xf numFmtId="0" fontId="31" fillId="35" borderId="10" xfId="0" applyFont="1" applyFill="1" applyBorder="1" applyAlignment="1">
      <alignment horizontal="center"/>
    </xf>
    <xf numFmtId="0" fontId="31" fillId="35" borderId="10" xfId="0" applyFont="1" applyFill="1" applyBorder="1" applyAlignment="1">
      <alignment horizontal="center" vertical="center" wrapText="1"/>
    </xf>
    <xf numFmtId="0" fontId="31" fillId="0" borderId="25" xfId="56" applyFont="1" applyBorder="1" applyAlignment="1">
      <alignment horizontal="center" vertical="center" wrapText="1"/>
      <protection/>
    </xf>
    <xf numFmtId="0" fontId="82" fillId="0" borderId="25" xfId="55" applyFont="1" applyBorder="1" applyAlignment="1">
      <alignment horizontal="center" vertical="center" wrapText="1"/>
      <protection/>
    </xf>
    <xf numFmtId="0" fontId="45" fillId="41" borderId="14" xfId="0" applyFont="1" applyFill="1" applyBorder="1" applyAlignment="1">
      <alignment horizontal="justify" vertical="top" wrapText="1"/>
    </xf>
    <xf numFmtId="0" fontId="45" fillId="41" borderId="0" xfId="0" applyFont="1" applyFill="1" applyBorder="1" applyAlignment="1">
      <alignment horizontal="justify" vertical="top" wrapText="1"/>
    </xf>
    <xf numFmtId="0" fontId="32" fillId="41" borderId="0" xfId="0" applyFont="1" applyFill="1" applyBorder="1" applyAlignment="1">
      <alignment horizontal="justify" vertical="top" wrapText="1"/>
    </xf>
    <xf numFmtId="0" fontId="32" fillId="41" borderId="15" xfId="0" applyFont="1" applyFill="1" applyBorder="1" applyAlignment="1">
      <alignment horizontal="justify" vertical="top" wrapText="1"/>
    </xf>
    <xf numFmtId="0" fontId="45" fillId="41" borderId="43" xfId="0" applyFont="1" applyFill="1" applyBorder="1" applyAlignment="1">
      <alignment horizontal="justify" vertical="top" wrapText="1"/>
    </xf>
    <xf numFmtId="0" fontId="32" fillId="41" borderId="48" xfId="0" applyFont="1" applyFill="1" applyBorder="1" applyAlignment="1">
      <alignment horizontal="justify" vertical="top" wrapText="1"/>
    </xf>
    <xf numFmtId="0" fontId="32" fillId="41" borderId="50" xfId="0" applyFont="1" applyFill="1" applyBorder="1" applyAlignment="1">
      <alignment horizontal="justify" vertical="top" wrapText="1"/>
    </xf>
    <xf numFmtId="0" fontId="78" fillId="0" borderId="25" xfId="55" applyFont="1" applyBorder="1" applyAlignment="1">
      <alignment horizontal="center" vertical="center" wrapText="1"/>
      <protection/>
    </xf>
    <xf numFmtId="0" fontId="31" fillId="38" borderId="10" xfId="56" applyFont="1" applyFill="1" applyBorder="1" applyAlignment="1">
      <alignment horizontal="center" vertical="center"/>
      <protection/>
    </xf>
    <xf numFmtId="0" fontId="31" fillId="0" borderId="24" xfId="56" applyFont="1" applyBorder="1" applyAlignment="1">
      <alignment horizontal="center" vertical="center"/>
      <protection/>
    </xf>
    <xf numFmtId="0" fontId="31" fillId="0" borderId="25" xfId="56" applyFont="1" applyBorder="1" applyAlignment="1">
      <alignment horizontal="center" vertical="center"/>
      <protection/>
    </xf>
    <xf numFmtId="0" fontId="30" fillId="35" borderId="30" xfId="55" applyFont="1" applyFill="1" applyBorder="1" applyAlignment="1">
      <alignment horizontal="center" shrinkToFit="1"/>
      <protection/>
    </xf>
    <xf numFmtId="0" fontId="30" fillId="35" borderId="30" xfId="55" applyFont="1" applyFill="1" applyBorder="1" applyAlignment="1">
      <alignment horizontal="center"/>
      <protection/>
    </xf>
    <xf numFmtId="0" fontId="30" fillId="35" borderId="10" xfId="55" applyFont="1" applyFill="1" applyBorder="1" applyAlignment="1">
      <alignment horizontal="center" vertical="center" wrapText="1"/>
      <protection/>
    </xf>
    <xf numFmtId="0" fontId="30" fillId="35" borderId="10" xfId="55" applyFont="1" applyFill="1" applyBorder="1" applyAlignment="1">
      <alignment horizontal="center" shrinkToFit="1"/>
      <protection/>
    </xf>
    <xf numFmtId="0" fontId="30" fillId="35" borderId="10" xfId="55" applyFont="1" applyFill="1" applyBorder="1" applyAlignment="1">
      <alignment horizontal="center"/>
      <protection/>
    </xf>
    <xf numFmtId="0" fontId="32" fillId="33" borderId="34" xfId="0" applyFont="1" applyFill="1" applyBorder="1" applyAlignment="1">
      <alignment horizontal="center" vertical="center" wrapText="1"/>
    </xf>
    <xf numFmtId="0" fontId="31" fillId="40" borderId="10" xfId="0" applyFont="1" applyFill="1" applyBorder="1" applyAlignment="1">
      <alignment horizontal="center"/>
    </xf>
    <xf numFmtId="0" fontId="31" fillId="37" borderId="10" xfId="0" applyFont="1" applyFill="1" applyBorder="1" applyAlignment="1">
      <alignment horizontal="center"/>
    </xf>
    <xf numFmtId="0" fontId="31" fillId="35" borderId="10" xfId="0" applyFont="1" applyFill="1" applyBorder="1" applyAlignment="1">
      <alignment horizontal="center" vertical="center"/>
    </xf>
    <xf numFmtId="0" fontId="31" fillId="40" borderId="10" xfId="0" applyFont="1" applyFill="1" applyBorder="1" applyAlignment="1">
      <alignment horizontal="left" vertical="center"/>
    </xf>
    <xf numFmtId="0" fontId="32" fillId="41" borderId="0" xfId="0" applyFont="1" applyFill="1" applyAlignment="1">
      <alignment horizontal="justify" vertical="top" wrapText="1"/>
    </xf>
    <xf numFmtId="3" fontId="32" fillId="0" borderId="34" xfId="0" applyNumberFormat="1" applyFont="1" applyBorder="1" applyAlignment="1">
      <alignment horizontal="center"/>
    </xf>
    <xf numFmtId="3" fontId="32" fillId="0" borderId="36" xfId="0" applyNumberFormat="1" applyFont="1" applyBorder="1" applyAlignment="1">
      <alignment horizontal="center"/>
    </xf>
    <xf numFmtId="3" fontId="32" fillId="37" borderId="34" xfId="0" applyNumberFormat="1" applyFont="1" applyFill="1" applyBorder="1" applyAlignment="1">
      <alignment horizontal="center"/>
    </xf>
    <xf numFmtId="3" fontId="32" fillId="37" borderId="36" xfId="0" applyNumberFormat="1" applyFont="1" applyFill="1" applyBorder="1" applyAlignment="1">
      <alignment horizontal="center"/>
    </xf>
    <xf numFmtId="3" fontId="31" fillId="40" borderId="34" xfId="0" applyNumberFormat="1" applyFont="1" applyFill="1" applyBorder="1" applyAlignment="1">
      <alignment horizontal="center"/>
    </xf>
    <xf numFmtId="3" fontId="31" fillId="40" borderId="36" xfId="0" applyNumberFormat="1" applyFont="1" applyFill="1" applyBorder="1" applyAlignment="1">
      <alignment horizontal="center"/>
    </xf>
    <xf numFmtId="0" fontId="85" fillId="36" borderId="0" xfId="0" applyFont="1" applyFill="1" applyAlignment="1">
      <alignment horizontal="left"/>
    </xf>
    <xf numFmtId="0" fontId="31" fillId="37" borderId="10" xfId="0" applyFont="1" applyFill="1" applyBorder="1" applyAlignment="1">
      <alignment horizontal="center" vertical="center" wrapText="1"/>
    </xf>
    <xf numFmtId="4" fontId="45" fillId="6" borderId="46" xfId="0" applyNumberFormat="1" applyFont="1" applyFill="1" applyBorder="1" applyAlignment="1">
      <alignment horizontal="right"/>
    </xf>
    <xf numFmtId="4" fontId="45" fillId="6" borderId="47" xfId="0" applyNumberFormat="1" applyFont="1" applyFill="1" applyBorder="1" applyAlignment="1">
      <alignment horizontal="right"/>
    </xf>
    <xf numFmtId="4" fontId="46" fillId="4" borderId="62" xfId="0" applyNumberFormat="1" applyFont="1" applyFill="1" applyBorder="1" applyAlignment="1">
      <alignment horizontal="right"/>
    </xf>
    <xf numFmtId="0" fontId="46" fillId="6" borderId="14" xfId="0" applyFont="1" applyFill="1" applyBorder="1" applyAlignment="1">
      <alignment horizontal="left"/>
    </xf>
    <xf numFmtId="0" fontId="46" fillId="6" borderId="0" xfId="0" applyFont="1" applyFill="1" applyBorder="1" applyAlignment="1">
      <alignment horizontal="left"/>
    </xf>
    <xf numFmtId="0" fontId="46" fillId="6" borderId="15" xfId="0" applyFont="1" applyFill="1" applyBorder="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0</xdr:row>
      <xdr:rowOff>95250</xdr:rowOff>
    </xdr:from>
    <xdr:to>
      <xdr:col>1</xdr:col>
      <xdr:colOff>371475</xdr:colOff>
      <xdr:row>3</xdr:row>
      <xdr:rowOff>133350</xdr:rowOff>
    </xdr:to>
    <xdr:pic>
      <xdr:nvPicPr>
        <xdr:cNvPr id="1" name="2 Imagen"/>
        <xdr:cNvPicPr preferRelativeResize="1">
          <a:picLocks noChangeAspect="1"/>
        </xdr:cNvPicPr>
      </xdr:nvPicPr>
      <xdr:blipFill>
        <a:blip r:embed="rId1"/>
        <a:stretch>
          <a:fillRect/>
        </a:stretch>
      </xdr:blipFill>
      <xdr:spPr>
        <a:xfrm>
          <a:off x="2171700" y="95250"/>
          <a:ext cx="15144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PageLayoutView="0" workbookViewId="0" topLeftCell="A1">
      <selection activeCell="H33" activeCellId="1" sqref="I39 H33"/>
    </sheetView>
  </sheetViews>
  <sheetFormatPr defaultColWidth="9.140625" defaultRowHeight="12.75"/>
  <cols>
    <col min="1" max="1" width="49.7109375" style="14" customWidth="1"/>
    <col min="2" max="2" width="12.28125" style="14" customWidth="1"/>
    <col min="3" max="3" width="13.8515625" style="14" customWidth="1"/>
    <col min="4" max="4" width="11.7109375" style="14" customWidth="1"/>
  </cols>
  <sheetData>
    <row r="1" spans="1:4" ht="12.75">
      <c r="A1" s="22"/>
      <c r="B1" s="22"/>
      <c r="C1" s="22"/>
      <c r="D1" s="22"/>
    </row>
    <row r="2" spans="1:4" ht="12.75">
      <c r="A2" s="23"/>
      <c r="B2" s="22"/>
      <c r="C2" s="22"/>
      <c r="D2" s="22"/>
    </row>
    <row r="3" spans="1:4" ht="12.75">
      <c r="A3" s="23"/>
      <c r="B3" s="22"/>
      <c r="C3" s="22"/>
      <c r="D3" s="22"/>
    </row>
    <row r="4" spans="1:4" ht="12.75">
      <c r="A4" s="24"/>
      <c r="B4" s="22"/>
      <c r="C4" s="22"/>
      <c r="D4" s="22"/>
    </row>
    <row r="5" spans="1:4" ht="15.75" customHeight="1">
      <c r="A5" s="337" t="s">
        <v>365</v>
      </c>
      <c r="B5" s="337"/>
      <c r="C5" s="337"/>
      <c r="D5" s="337"/>
    </row>
    <row r="6" spans="1:4" ht="23.25">
      <c r="A6" s="339" t="s">
        <v>214</v>
      </c>
      <c r="B6" s="339"/>
      <c r="C6" s="339"/>
      <c r="D6" s="339"/>
    </row>
    <row r="7" spans="1:4" ht="15.75">
      <c r="A7" s="338" t="s">
        <v>199</v>
      </c>
      <c r="B7" s="338"/>
      <c r="C7" s="338"/>
      <c r="D7" s="338"/>
    </row>
    <row r="8" spans="1:4" ht="15.75">
      <c r="A8" s="25"/>
      <c r="B8" s="25"/>
      <c r="C8" s="25"/>
      <c r="D8" s="25"/>
    </row>
    <row r="9" spans="1:4" ht="15.75">
      <c r="A9" s="342" t="s">
        <v>375</v>
      </c>
      <c r="B9" s="342"/>
      <c r="C9" s="342"/>
      <c r="D9" s="342"/>
    </row>
    <row r="10" spans="1:4" ht="15">
      <c r="A10" s="341" t="s">
        <v>205</v>
      </c>
      <c r="B10" s="341"/>
      <c r="C10" s="341"/>
      <c r="D10" s="341"/>
    </row>
    <row r="11" spans="1:4" ht="12.75">
      <c r="A11" s="22"/>
      <c r="B11" s="26"/>
      <c r="C11" s="26"/>
      <c r="D11" s="26"/>
    </row>
    <row r="12" spans="1:4" ht="12.75">
      <c r="A12" s="343" t="s">
        <v>239</v>
      </c>
      <c r="B12" s="343"/>
      <c r="C12" s="343"/>
      <c r="D12" s="343"/>
    </row>
    <row r="13" spans="1:4" ht="12.75">
      <c r="A13" s="340" t="s">
        <v>373</v>
      </c>
      <c r="B13" s="340"/>
      <c r="C13" s="340"/>
      <c r="D13" s="340"/>
    </row>
    <row r="14" spans="1:4" ht="12.75">
      <c r="A14" s="340" t="s">
        <v>240</v>
      </c>
      <c r="B14" s="340"/>
      <c r="C14" s="340"/>
      <c r="D14" s="340"/>
    </row>
    <row r="15" spans="1:4" ht="12.75">
      <c r="A15" s="340" t="s">
        <v>207</v>
      </c>
      <c r="B15" s="340"/>
      <c r="C15" s="340"/>
      <c r="D15" s="340"/>
    </row>
    <row r="16" spans="1:4" ht="12.75">
      <c r="A16" s="27" t="s">
        <v>241</v>
      </c>
      <c r="B16" s="28"/>
      <c r="C16" s="28"/>
      <c r="D16" s="28"/>
    </row>
    <row r="17" spans="1:4" ht="16.5" customHeight="1">
      <c r="A17" s="29" t="s">
        <v>204</v>
      </c>
      <c r="B17" s="30"/>
      <c r="C17" s="30"/>
      <c r="D17" s="30"/>
    </row>
    <row r="18" spans="1:4" ht="12.75">
      <c r="A18" s="15" t="s">
        <v>38</v>
      </c>
      <c r="B18" s="26"/>
      <c r="C18" s="26"/>
      <c r="D18" s="26"/>
    </row>
    <row r="19" spans="1:4" ht="21.75" customHeight="1">
      <c r="A19" s="36" t="s">
        <v>236</v>
      </c>
      <c r="B19" s="37" t="s">
        <v>215</v>
      </c>
      <c r="C19" s="37" t="s">
        <v>76</v>
      </c>
      <c r="D19" s="36" t="s">
        <v>0</v>
      </c>
    </row>
    <row r="20" spans="1:4" ht="12.75">
      <c r="A20" s="31" t="s">
        <v>2</v>
      </c>
      <c r="B20" s="32">
        <v>1200</v>
      </c>
      <c r="C20" s="32">
        <v>3778</v>
      </c>
      <c r="D20" s="32">
        <f>SUM(B20:C20)</f>
        <v>4978</v>
      </c>
    </row>
    <row r="21" spans="1:4" ht="12.75">
      <c r="A21" s="31" t="s">
        <v>3</v>
      </c>
      <c r="B21" s="32">
        <v>862</v>
      </c>
      <c r="C21" s="32">
        <v>14606</v>
      </c>
      <c r="D21" s="32">
        <f>SUM(B21:C21)</f>
        <v>15468</v>
      </c>
    </row>
    <row r="22" spans="1:4" ht="12.75">
      <c r="A22" s="31" t="s">
        <v>4</v>
      </c>
      <c r="B22" s="32">
        <v>1714</v>
      </c>
      <c r="C22" s="32">
        <v>10167</v>
      </c>
      <c r="D22" s="32">
        <f aca="true" t="shared" si="0" ref="D22:D41">SUM(B22:C22)</f>
        <v>11881</v>
      </c>
    </row>
    <row r="23" spans="1:4" ht="12.75">
      <c r="A23" s="31" t="s">
        <v>5</v>
      </c>
      <c r="B23" s="32">
        <v>676</v>
      </c>
      <c r="C23" s="32">
        <v>8586</v>
      </c>
      <c r="D23" s="32">
        <f t="shared" si="0"/>
        <v>9262</v>
      </c>
    </row>
    <row r="24" spans="1:4" ht="12.75">
      <c r="A24" s="31" t="s">
        <v>16</v>
      </c>
      <c r="B24" s="32">
        <v>1154</v>
      </c>
      <c r="C24" s="32">
        <v>8048</v>
      </c>
      <c r="D24" s="32">
        <f t="shared" si="0"/>
        <v>9202</v>
      </c>
    </row>
    <row r="25" spans="1:4" ht="12.75">
      <c r="A25" s="31" t="s">
        <v>6</v>
      </c>
      <c r="B25" s="32">
        <v>1297</v>
      </c>
      <c r="C25" s="32">
        <v>2739</v>
      </c>
      <c r="D25" s="32">
        <f t="shared" si="0"/>
        <v>4036</v>
      </c>
    </row>
    <row r="26" spans="1:4" ht="12.75">
      <c r="A26" s="31" t="s">
        <v>34</v>
      </c>
      <c r="B26" s="32">
        <v>913</v>
      </c>
      <c r="C26" s="32">
        <v>2026</v>
      </c>
      <c r="D26" s="32">
        <f t="shared" si="0"/>
        <v>2939</v>
      </c>
    </row>
    <row r="27" spans="1:4" ht="12.75">
      <c r="A27" s="31" t="s">
        <v>10</v>
      </c>
      <c r="B27" s="32">
        <v>990</v>
      </c>
      <c r="C27" s="32">
        <v>806</v>
      </c>
      <c r="D27" s="32">
        <f t="shared" si="0"/>
        <v>1796</v>
      </c>
    </row>
    <row r="28" spans="1:4" ht="12.75">
      <c r="A28" s="31" t="s">
        <v>9</v>
      </c>
      <c r="B28" s="32">
        <v>657</v>
      </c>
      <c r="C28" s="32">
        <v>2718</v>
      </c>
      <c r="D28" s="32">
        <f t="shared" si="0"/>
        <v>3375</v>
      </c>
    </row>
    <row r="29" spans="1:4" ht="12.75">
      <c r="A29" s="31" t="s">
        <v>39</v>
      </c>
      <c r="B29" s="32">
        <v>792</v>
      </c>
      <c r="C29" s="32">
        <v>908</v>
      </c>
      <c r="D29" s="32">
        <f t="shared" si="0"/>
        <v>1700</v>
      </c>
    </row>
    <row r="30" spans="1:4" ht="12.75">
      <c r="A30" s="31" t="s">
        <v>75</v>
      </c>
      <c r="B30" s="32">
        <v>1379</v>
      </c>
      <c r="C30" s="32">
        <v>3267</v>
      </c>
      <c r="D30" s="32">
        <f t="shared" si="0"/>
        <v>4646</v>
      </c>
    </row>
    <row r="31" spans="1:4" ht="12.75">
      <c r="A31" s="31" t="s">
        <v>40</v>
      </c>
      <c r="B31" s="32">
        <v>530</v>
      </c>
      <c r="C31" s="32">
        <v>1468</v>
      </c>
      <c r="D31" s="32">
        <f t="shared" si="0"/>
        <v>1998</v>
      </c>
    </row>
    <row r="32" spans="1:4" ht="12.75">
      <c r="A32" s="31" t="s">
        <v>41</v>
      </c>
      <c r="B32" s="32">
        <v>0</v>
      </c>
      <c r="C32" s="32">
        <v>0</v>
      </c>
      <c r="D32" s="32">
        <f t="shared" si="0"/>
        <v>0</v>
      </c>
    </row>
    <row r="33" spans="1:4" ht="12.75">
      <c r="A33" s="31" t="s">
        <v>42</v>
      </c>
      <c r="B33" s="32">
        <v>233</v>
      </c>
      <c r="C33" s="32">
        <v>693</v>
      </c>
      <c r="D33" s="32">
        <f t="shared" si="0"/>
        <v>926</v>
      </c>
    </row>
    <row r="34" spans="1:4" ht="12.75">
      <c r="A34" s="31" t="s">
        <v>43</v>
      </c>
      <c r="B34" s="32">
        <v>1154</v>
      </c>
      <c r="C34" s="32">
        <v>1536</v>
      </c>
      <c r="D34" s="32">
        <f t="shared" si="0"/>
        <v>2690</v>
      </c>
    </row>
    <row r="35" spans="1:4" ht="12.75">
      <c r="A35" s="31" t="s">
        <v>15</v>
      </c>
      <c r="B35" s="32">
        <v>1805</v>
      </c>
      <c r="C35" s="32">
        <v>2915</v>
      </c>
      <c r="D35" s="32">
        <f t="shared" si="0"/>
        <v>4720</v>
      </c>
    </row>
    <row r="36" spans="1:4" ht="12.75">
      <c r="A36" s="31" t="s">
        <v>7</v>
      </c>
      <c r="B36" s="32">
        <v>1984</v>
      </c>
      <c r="C36" s="32">
        <v>2384</v>
      </c>
      <c r="D36" s="32">
        <f t="shared" si="0"/>
        <v>4368</v>
      </c>
    </row>
    <row r="37" spans="1:4" ht="12.75">
      <c r="A37" s="31" t="s">
        <v>44</v>
      </c>
      <c r="B37" s="32">
        <v>2749</v>
      </c>
      <c r="C37" s="32">
        <v>1401</v>
      </c>
      <c r="D37" s="32">
        <f t="shared" si="0"/>
        <v>4150</v>
      </c>
    </row>
    <row r="38" spans="1:4" ht="12.75">
      <c r="A38" s="31" t="s">
        <v>45</v>
      </c>
      <c r="B38" s="32">
        <v>953</v>
      </c>
      <c r="C38" s="32">
        <v>2686</v>
      </c>
      <c r="D38" s="32">
        <f t="shared" si="0"/>
        <v>3639</v>
      </c>
    </row>
    <row r="39" spans="1:4" ht="12.75">
      <c r="A39" s="31" t="s">
        <v>46</v>
      </c>
      <c r="B39" s="32">
        <v>1624</v>
      </c>
      <c r="C39" s="32">
        <v>2449</v>
      </c>
      <c r="D39" s="32">
        <f t="shared" si="0"/>
        <v>4073</v>
      </c>
    </row>
    <row r="40" spans="1:4" ht="12.75">
      <c r="A40" s="31" t="s">
        <v>47</v>
      </c>
      <c r="B40" s="32">
        <v>304</v>
      </c>
      <c r="C40" s="32">
        <v>497</v>
      </c>
      <c r="D40" s="32">
        <f t="shared" si="0"/>
        <v>801</v>
      </c>
    </row>
    <row r="41" spans="1:4" ht="12.75">
      <c r="A41" s="31" t="s">
        <v>48</v>
      </c>
      <c r="B41" s="33">
        <v>143</v>
      </c>
      <c r="C41" s="33">
        <v>1071</v>
      </c>
      <c r="D41" s="32">
        <f t="shared" si="0"/>
        <v>1214</v>
      </c>
    </row>
    <row r="42" spans="1:4" ht="12.75">
      <c r="A42" s="16" t="s">
        <v>49</v>
      </c>
      <c r="B42" s="17">
        <f>SUM(B20:B41)</f>
        <v>23113</v>
      </c>
      <c r="C42" s="17">
        <f>SUM(C20:C41)</f>
        <v>74749</v>
      </c>
      <c r="D42" s="17">
        <f>SUM(D20:D41)</f>
        <v>97862</v>
      </c>
    </row>
    <row r="43" spans="1:4" ht="12.75">
      <c r="A43" s="18" t="s">
        <v>8</v>
      </c>
      <c r="B43" s="19"/>
      <c r="C43" s="19"/>
      <c r="D43" s="19">
        <v>81601</v>
      </c>
    </row>
    <row r="44" spans="1:4" ht="12.75">
      <c r="A44" s="20" t="s">
        <v>21</v>
      </c>
      <c r="B44" s="21">
        <f>+B43+B42</f>
        <v>23113</v>
      </c>
      <c r="C44" s="21">
        <f>+C43+C42</f>
        <v>74749</v>
      </c>
      <c r="D44" s="21">
        <f>+D43+D42</f>
        <v>179463</v>
      </c>
    </row>
    <row r="45" spans="1:4" ht="15.75">
      <c r="A45" s="34"/>
      <c r="B45" s="34"/>
      <c r="C45" s="34"/>
      <c r="D45" s="34"/>
    </row>
    <row r="46" ht="12.75">
      <c r="A46" s="35"/>
    </row>
    <row r="47" ht="12.75">
      <c r="A47" s="35"/>
    </row>
  </sheetData>
  <sheetProtection/>
  <mergeCells count="9">
    <mergeCell ref="A5:D5"/>
    <mergeCell ref="A7:D7"/>
    <mergeCell ref="A6:D6"/>
    <mergeCell ref="A14:D14"/>
    <mergeCell ref="A15:D15"/>
    <mergeCell ref="A10:D10"/>
    <mergeCell ref="A9:D9"/>
    <mergeCell ref="A12:D12"/>
    <mergeCell ref="A13:D13"/>
  </mergeCells>
  <printOptions/>
  <pageMargins left="1.21" right="0.15748031496062992" top="0.4" bottom="0.35433070866141736" header="0.38" footer="0.31496062992125984"/>
  <pageSetup horizontalDpi="600" verticalDpi="600" orientation="portrait" r:id="rId2"/>
  <headerFooter alignWithMargins="0">
    <oddFooter>&amp;R&amp;"Times New Roman,Normal"&amp;9Form. Nivel Especializado</oddFooter>
  </headerFooter>
  <drawing r:id="rId1"/>
</worksheet>
</file>

<file path=xl/worksheets/sheet10.xml><?xml version="1.0" encoding="utf-8"?>
<worksheet xmlns="http://schemas.openxmlformats.org/spreadsheetml/2006/main" xmlns:r="http://schemas.openxmlformats.org/officeDocument/2006/relationships">
  <dimension ref="A1:G51"/>
  <sheetViews>
    <sheetView zoomScalePageLayoutView="0" workbookViewId="0" topLeftCell="A3">
      <selection activeCell="H33" activeCellId="1" sqref="I39 H33"/>
    </sheetView>
  </sheetViews>
  <sheetFormatPr defaultColWidth="11.421875" defaultRowHeight="12.75"/>
  <cols>
    <col min="1" max="1" width="5.140625" style="14" customWidth="1"/>
    <col min="2" max="2" width="41.57421875" style="14" customWidth="1"/>
    <col min="3" max="3" width="20.8515625" style="14" customWidth="1"/>
    <col min="4" max="4" width="14.8515625" style="14" customWidth="1"/>
    <col min="5" max="5" width="15.28125" style="14" customWidth="1"/>
    <col min="6" max="6" width="12.57421875" style="14" customWidth="1"/>
    <col min="7" max="7" width="12.00390625" style="14" customWidth="1"/>
  </cols>
  <sheetData>
    <row r="1" spans="1:7" ht="18.75">
      <c r="A1" s="307" t="s">
        <v>212</v>
      </c>
      <c r="B1" s="308"/>
      <c r="C1" s="308"/>
      <c r="D1" s="308"/>
      <c r="E1" s="308"/>
      <c r="F1" s="308"/>
      <c r="G1" s="309"/>
    </row>
    <row r="2" spans="1:7" ht="37.5" customHeight="1">
      <c r="A2" s="310" t="s">
        <v>119</v>
      </c>
      <c r="B2" s="311" t="s">
        <v>231</v>
      </c>
      <c r="C2" s="311" t="s">
        <v>232</v>
      </c>
      <c r="D2" s="311" t="s">
        <v>233</v>
      </c>
      <c r="E2" s="311" t="s">
        <v>234</v>
      </c>
      <c r="F2" s="311" t="s">
        <v>0</v>
      </c>
      <c r="G2" s="312" t="s">
        <v>235</v>
      </c>
    </row>
    <row r="3" spans="1:7" ht="15.75">
      <c r="A3" s="275"/>
      <c r="B3" s="313" t="s">
        <v>120</v>
      </c>
      <c r="C3" s="314"/>
      <c r="D3" s="315"/>
      <c r="E3" s="315"/>
      <c r="F3" s="316">
        <f>SUM(C3:E3)</f>
        <v>0</v>
      </c>
      <c r="G3" s="317"/>
    </row>
    <row r="4" spans="1:7" ht="15.75">
      <c r="A4" s="275"/>
      <c r="B4" s="313"/>
      <c r="C4" s="314"/>
      <c r="D4" s="315"/>
      <c r="E4" s="315"/>
      <c r="F4" s="316">
        <f>SUM(C4:E4)</f>
        <v>0</v>
      </c>
      <c r="G4" s="317"/>
    </row>
    <row r="5" spans="1:7" ht="15.75">
      <c r="A5" s="275">
        <v>1</v>
      </c>
      <c r="B5" s="316" t="s">
        <v>121</v>
      </c>
      <c r="C5" s="314"/>
      <c r="D5" s="315"/>
      <c r="E5" s="315"/>
      <c r="F5" s="316">
        <f aca="true" t="shared" si="0" ref="F5:F38">SUM(C5:E5)</f>
        <v>0</v>
      </c>
      <c r="G5" s="317"/>
    </row>
    <row r="6" spans="1:7" ht="15.75">
      <c r="A6" s="275"/>
      <c r="B6" s="316" t="s">
        <v>122</v>
      </c>
      <c r="C6" s="314"/>
      <c r="D6" s="315"/>
      <c r="E6" s="315"/>
      <c r="F6" s="316">
        <f t="shared" si="0"/>
        <v>0</v>
      </c>
      <c r="G6" s="317"/>
    </row>
    <row r="7" spans="1:7" ht="15.75">
      <c r="A7" s="275"/>
      <c r="B7" s="316" t="s">
        <v>123</v>
      </c>
      <c r="C7" s="314"/>
      <c r="D7" s="315"/>
      <c r="E7" s="315"/>
      <c r="F7" s="316">
        <f t="shared" si="0"/>
        <v>0</v>
      </c>
      <c r="G7" s="317"/>
    </row>
    <row r="8" spans="1:7" ht="15.75">
      <c r="A8" s="275"/>
      <c r="B8" s="316" t="s">
        <v>124</v>
      </c>
      <c r="C8" s="314"/>
      <c r="D8" s="315"/>
      <c r="E8" s="315"/>
      <c r="F8" s="316">
        <f t="shared" si="0"/>
        <v>0</v>
      </c>
      <c r="G8" s="317"/>
    </row>
    <row r="9" spans="1:7" ht="15.75">
      <c r="A9" s="275"/>
      <c r="B9" s="318" t="s">
        <v>125</v>
      </c>
      <c r="C9" s="314"/>
      <c r="D9" s="315"/>
      <c r="E9" s="315"/>
      <c r="F9" s="316">
        <f t="shared" si="0"/>
        <v>0</v>
      </c>
      <c r="G9" s="317"/>
    </row>
    <row r="10" spans="1:7" ht="15.75">
      <c r="A10" s="275"/>
      <c r="B10" s="318" t="s">
        <v>126</v>
      </c>
      <c r="C10" s="314"/>
      <c r="D10" s="315"/>
      <c r="E10" s="315"/>
      <c r="F10" s="316">
        <f t="shared" si="0"/>
        <v>0</v>
      </c>
      <c r="G10" s="317"/>
    </row>
    <row r="11" spans="1:7" ht="15.75">
      <c r="A11" s="275"/>
      <c r="B11" s="318" t="s">
        <v>127</v>
      </c>
      <c r="C11" s="314"/>
      <c r="D11" s="315"/>
      <c r="E11" s="315"/>
      <c r="F11" s="316">
        <f t="shared" si="0"/>
        <v>0</v>
      </c>
      <c r="G11" s="317"/>
    </row>
    <row r="12" spans="1:7" ht="15.75">
      <c r="A12" s="275"/>
      <c r="B12" s="318" t="s">
        <v>128</v>
      </c>
      <c r="C12" s="314"/>
      <c r="D12" s="315"/>
      <c r="E12" s="315"/>
      <c r="F12" s="316">
        <f t="shared" si="0"/>
        <v>0</v>
      </c>
      <c r="G12" s="317"/>
    </row>
    <row r="13" spans="1:7" ht="15.75">
      <c r="A13" s="275"/>
      <c r="B13" s="318" t="s">
        <v>129</v>
      </c>
      <c r="C13" s="314"/>
      <c r="D13" s="315"/>
      <c r="E13" s="315"/>
      <c r="F13" s="316">
        <f t="shared" si="0"/>
        <v>0</v>
      </c>
      <c r="G13" s="317"/>
    </row>
    <row r="14" spans="1:7" ht="15.75">
      <c r="A14" s="275"/>
      <c r="B14" s="318" t="s">
        <v>130</v>
      </c>
      <c r="C14" s="314"/>
      <c r="D14" s="315"/>
      <c r="E14" s="315"/>
      <c r="F14" s="316">
        <f t="shared" si="0"/>
        <v>0</v>
      </c>
      <c r="G14" s="317"/>
    </row>
    <row r="15" spans="1:7" ht="15.75">
      <c r="A15" s="275"/>
      <c r="B15" s="318" t="s">
        <v>131</v>
      </c>
      <c r="C15" s="314"/>
      <c r="D15" s="315"/>
      <c r="E15" s="315"/>
      <c r="F15" s="316">
        <f t="shared" si="0"/>
        <v>0</v>
      </c>
      <c r="G15" s="317"/>
    </row>
    <row r="16" spans="1:7" ht="15.75">
      <c r="A16" s="275"/>
      <c r="B16" s="318" t="s">
        <v>132</v>
      </c>
      <c r="C16" s="314"/>
      <c r="D16" s="315"/>
      <c r="E16" s="315"/>
      <c r="F16" s="316">
        <f t="shared" si="0"/>
        <v>0</v>
      </c>
      <c r="G16" s="317"/>
    </row>
    <row r="17" spans="1:7" ht="15.75">
      <c r="A17" s="275"/>
      <c r="B17" s="318" t="s">
        <v>133</v>
      </c>
      <c r="C17" s="314"/>
      <c r="D17" s="315"/>
      <c r="E17" s="315"/>
      <c r="F17" s="316">
        <f t="shared" si="0"/>
        <v>0</v>
      </c>
      <c r="G17" s="317"/>
    </row>
    <row r="18" spans="1:7" ht="15.75">
      <c r="A18" s="275"/>
      <c r="B18" s="318" t="s">
        <v>134</v>
      </c>
      <c r="C18" s="314"/>
      <c r="D18" s="315"/>
      <c r="E18" s="315"/>
      <c r="F18" s="316">
        <f t="shared" si="0"/>
        <v>0</v>
      </c>
      <c r="G18" s="317"/>
    </row>
    <row r="19" spans="1:7" ht="15.75">
      <c r="A19" s="275"/>
      <c r="B19" s="318" t="s">
        <v>135</v>
      </c>
      <c r="C19" s="314"/>
      <c r="D19" s="315"/>
      <c r="E19" s="315"/>
      <c r="F19" s="316">
        <f t="shared" si="0"/>
        <v>0</v>
      </c>
      <c r="G19" s="317"/>
    </row>
    <row r="20" spans="1:7" ht="15.75">
      <c r="A20" s="275"/>
      <c r="B20" s="316" t="s">
        <v>136</v>
      </c>
      <c r="C20" s="314"/>
      <c r="D20" s="315"/>
      <c r="E20" s="315"/>
      <c r="F20" s="316">
        <f t="shared" si="0"/>
        <v>0</v>
      </c>
      <c r="G20" s="317"/>
    </row>
    <row r="21" spans="1:7" ht="15.75">
      <c r="A21" s="275"/>
      <c r="B21" s="316" t="s">
        <v>137</v>
      </c>
      <c r="C21" s="314"/>
      <c r="D21" s="315"/>
      <c r="E21" s="315"/>
      <c r="F21" s="316">
        <f t="shared" si="0"/>
        <v>0</v>
      </c>
      <c r="G21" s="317"/>
    </row>
    <row r="22" spans="1:7" ht="15.75">
      <c r="A22" s="275"/>
      <c r="B22" s="318" t="s">
        <v>138</v>
      </c>
      <c r="C22" s="314"/>
      <c r="D22" s="315"/>
      <c r="E22" s="315"/>
      <c r="F22" s="316">
        <f t="shared" si="0"/>
        <v>0</v>
      </c>
      <c r="G22" s="317"/>
    </row>
    <row r="23" spans="1:7" ht="15.75">
      <c r="A23" s="275"/>
      <c r="B23" s="316" t="s">
        <v>139</v>
      </c>
      <c r="C23" s="314"/>
      <c r="D23" s="315"/>
      <c r="E23" s="315"/>
      <c r="F23" s="316">
        <f t="shared" si="0"/>
        <v>0</v>
      </c>
      <c r="G23" s="317"/>
    </row>
    <row r="24" spans="1:7" ht="15.75">
      <c r="A24" s="275"/>
      <c r="B24" s="318" t="s">
        <v>140</v>
      </c>
      <c r="C24" s="314"/>
      <c r="D24" s="315"/>
      <c r="E24" s="315"/>
      <c r="F24" s="316">
        <f t="shared" si="0"/>
        <v>0</v>
      </c>
      <c r="G24" s="317"/>
    </row>
    <row r="25" spans="1:7" ht="15.75">
      <c r="A25" s="275"/>
      <c r="B25" s="316" t="s">
        <v>141</v>
      </c>
      <c r="C25" s="314"/>
      <c r="D25" s="315"/>
      <c r="E25" s="315"/>
      <c r="F25" s="316">
        <f t="shared" si="0"/>
        <v>0</v>
      </c>
      <c r="G25" s="317"/>
    </row>
    <row r="26" spans="1:7" ht="15.75">
      <c r="A26" s="275"/>
      <c r="B26" s="316" t="s">
        <v>50</v>
      </c>
      <c r="C26" s="314"/>
      <c r="D26" s="315"/>
      <c r="E26" s="315"/>
      <c r="F26" s="316">
        <f t="shared" si="0"/>
        <v>0</v>
      </c>
      <c r="G26" s="317"/>
    </row>
    <row r="27" spans="1:7" ht="15.75">
      <c r="A27" s="275">
        <v>2</v>
      </c>
      <c r="B27" s="316" t="s">
        <v>142</v>
      </c>
      <c r="C27" s="314"/>
      <c r="D27" s="314"/>
      <c r="E27" s="314"/>
      <c r="F27" s="316">
        <f t="shared" si="0"/>
        <v>0</v>
      </c>
      <c r="G27" s="317"/>
    </row>
    <row r="28" spans="1:7" ht="15.75">
      <c r="A28" s="275">
        <v>3</v>
      </c>
      <c r="B28" s="316" t="s">
        <v>143</v>
      </c>
      <c r="C28" s="319"/>
      <c r="D28" s="319"/>
      <c r="E28" s="319"/>
      <c r="F28" s="316">
        <f t="shared" si="0"/>
        <v>0</v>
      </c>
      <c r="G28" s="317"/>
    </row>
    <row r="29" spans="1:7" ht="15.75">
      <c r="A29" s="275">
        <v>4</v>
      </c>
      <c r="B29" s="316" t="s">
        <v>144</v>
      </c>
      <c r="C29" s="319"/>
      <c r="D29" s="319"/>
      <c r="E29" s="319"/>
      <c r="F29" s="316">
        <f t="shared" si="0"/>
        <v>0</v>
      </c>
      <c r="G29" s="317"/>
    </row>
    <row r="30" spans="1:7" ht="15.75">
      <c r="A30" s="275">
        <v>5</v>
      </c>
      <c r="B30" s="316" t="s">
        <v>145</v>
      </c>
      <c r="C30" s="319"/>
      <c r="D30" s="319"/>
      <c r="E30" s="319"/>
      <c r="F30" s="316">
        <f t="shared" si="0"/>
        <v>0</v>
      </c>
      <c r="G30" s="317"/>
    </row>
    <row r="31" spans="1:7" ht="15.75">
      <c r="A31" s="275">
        <v>6</v>
      </c>
      <c r="B31" s="316" t="s">
        <v>146</v>
      </c>
      <c r="C31" s="316"/>
      <c r="D31" s="316"/>
      <c r="E31" s="316"/>
      <c r="F31" s="316">
        <f t="shared" si="0"/>
        <v>0</v>
      </c>
      <c r="G31" s="317"/>
    </row>
    <row r="32" spans="1:7" ht="15.75">
      <c r="A32" s="275">
        <v>7</v>
      </c>
      <c r="B32" s="316" t="s">
        <v>147</v>
      </c>
      <c r="C32" s="316"/>
      <c r="D32" s="316"/>
      <c r="E32" s="316"/>
      <c r="F32" s="316">
        <f t="shared" si="0"/>
        <v>0</v>
      </c>
      <c r="G32" s="317"/>
    </row>
    <row r="33" spans="1:7" ht="15.75">
      <c r="A33" s="275">
        <v>8</v>
      </c>
      <c r="B33" s="316" t="s">
        <v>148</v>
      </c>
      <c r="C33" s="316"/>
      <c r="D33" s="316"/>
      <c r="E33" s="316"/>
      <c r="F33" s="316">
        <f t="shared" si="0"/>
        <v>0</v>
      </c>
      <c r="G33" s="317"/>
    </row>
    <row r="34" spans="1:7" ht="15.75">
      <c r="A34" s="275">
        <v>9</v>
      </c>
      <c r="B34" s="316" t="s">
        <v>149</v>
      </c>
      <c r="C34" s="316"/>
      <c r="D34" s="316"/>
      <c r="E34" s="316"/>
      <c r="F34" s="316">
        <f t="shared" si="0"/>
        <v>0</v>
      </c>
      <c r="G34" s="317"/>
    </row>
    <row r="35" spans="1:7" ht="15.75">
      <c r="A35" s="275">
        <v>10</v>
      </c>
      <c r="B35" s="316" t="s">
        <v>150</v>
      </c>
      <c r="C35" s="316"/>
      <c r="D35" s="316"/>
      <c r="E35" s="316"/>
      <c r="F35" s="316">
        <f t="shared" si="0"/>
        <v>0</v>
      </c>
      <c r="G35" s="317"/>
    </row>
    <row r="36" spans="1:7" ht="15.75">
      <c r="A36" s="275">
        <v>11</v>
      </c>
      <c r="B36" s="320" t="s">
        <v>151</v>
      </c>
      <c r="C36" s="316"/>
      <c r="D36" s="316"/>
      <c r="E36" s="316"/>
      <c r="F36" s="316">
        <f t="shared" si="0"/>
        <v>0</v>
      </c>
      <c r="G36" s="317"/>
    </row>
    <row r="37" spans="1:7" ht="15.75">
      <c r="A37" s="275">
        <v>12</v>
      </c>
      <c r="B37" s="316" t="s">
        <v>152</v>
      </c>
      <c r="C37" s="316"/>
      <c r="D37" s="316"/>
      <c r="E37" s="316"/>
      <c r="F37" s="316">
        <f t="shared" si="0"/>
        <v>0</v>
      </c>
      <c r="G37" s="317"/>
    </row>
    <row r="38" spans="1:7" ht="15.75">
      <c r="A38" s="275">
        <v>13</v>
      </c>
      <c r="B38" s="320" t="s">
        <v>153</v>
      </c>
      <c r="C38" s="316"/>
      <c r="D38" s="316"/>
      <c r="E38" s="316"/>
      <c r="F38" s="316">
        <f t="shared" si="0"/>
        <v>0</v>
      </c>
      <c r="G38" s="317"/>
    </row>
    <row r="39" spans="1:7" ht="15.75">
      <c r="A39" s="321" t="s">
        <v>154</v>
      </c>
      <c r="B39" s="322"/>
      <c r="C39" s="323">
        <f>SUM(C3:C38)</f>
        <v>0</v>
      </c>
      <c r="D39" s="323">
        <f>SUM(D3:D38)</f>
        <v>0</v>
      </c>
      <c r="E39" s="323">
        <f>SUM(E3:E38)</f>
        <v>0</v>
      </c>
      <c r="F39" s="323">
        <f>SUM(F3:F38)</f>
        <v>0</v>
      </c>
      <c r="G39" s="324"/>
    </row>
    <row r="40" spans="1:7" ht="15.75">
      <c r="A40" s="275"/>
      <c r="B40" s="313" t="s">
        <v>155</v>
      </c>
      <c r="C40" s="316"/>
      <c r="D40" s="316"/>
      <c r="E40" s="316"/>
      <c r="F40" s="316"/>
      <c r="G40" s="317"/>
    </row>
    <row r="41" spans="1:7" ht="15.75">
      <c r="A41" s="275">
        <v>14</v>
      </c>
      <c r="B41" s="316" t="s">
        <v>156</v>
      </c>
      <c r="C41" s="316"/>
      <c r="D41" s="316"/>
      <c r="E41" s="316"/>
      <c r="F41" s="316">
        <f>SUM(C41:E41)</f>
        <v>0</v>
      </c>
      <c r="G41" s="317"/>
    </row>
    <row r="42" spans="1:7" ht="15.75">
      <c r="A42" s="275">
        <v>15</v>
      </c>
      <c r="B42" s="316" t="s">
        <v>157</v>
      </c>
      <c r="C42" s="316"/>
      <c r="D42" s="316"/>
      <c r="E42" s="316"/>
      <c r="F42" s="316">
        <f>SUM(C42:E42)</f>
        <v>0</v>
      </c>
      <c r="G42" s="317"/>
    </row>
    <row r="43" spans="1:7" ht="15.75">
      <c r="A43" s="275">
        <v>16</v>
      </c>
      <c r="B43" s="316" t="s">
        <v>158</v>
      </c>
      <c r="C43" s="316"/>
      <c r="D43" s="316"/>
      <c r="E43" s="316"/>
      <c r="F43" s="316">
        <f aca="true" t="shared" si="1" ref="F43:F49">SUM(C43:E43)</f>
        <v>0</v>
      </c>
      <c r="G43" s="317"/>
    </row>
    <row r="44" spans="1:7" ht="15.75">
      <c r="A44" s="275">
        <v>17</v>
      </c>
      <c r="B44" s="316" t="s">
        <v>159</v>
      </c>
      <c r="C44" s="316"/>
      <c r="D44" s="316"/>
      <c r="E44" s="316"/>
      <c r="F44" s="316">
        <f t="shared" si="1"/>
        <v>0</v>
      </c>
      <c r="G44" s="317"/>
    </row>
    <row r="45" spans="1:7" ht="15.75">
      <c r="A45" s="275">
        <v>18</v>
      </c>
      <c r="B45" s="316" t="s">
        <v>160</v>
      </c>
      <c r="C45" s="316"/>
      <c r="D45" s="316"/>
      <c r="E45" s="316"/>
      <c r="F45" s="316">
        <f t="shared" si="1"/>
        <v>0</v>
      </c>
      <c r="G45" s="317"/>
    </row>
    <row r="46" spans="1:7" ht="15.75">
      <c r="A46" s="275">
        <v>19</v>
      </c>
      <c r="B46" s="316" t="s">
        <v>161</v>
      </c>
      <c r="C46" s="316"/>
      <c r="D46" s="316"/>
      <c r="E46" s="316"/>
      <c r="F46" s="316">
        <f t="shared" si="1"/>
        <v>0</v>
      </c>
      <c r="G46" s="317"/>
    </row>
    <row r="47" spans="1:7" ht="15.75">
      <c r="A47" s="275">
        <v>20</v>
      </c>
      <c r="B47" s="316" t="s">
        <v>162</v>
      </c>
      <c r="C47" s="316"/>
      <c r="D47" s="316"/>
      <c r="E47" s="316"/>
      <c r="F47" s="316">
        <f t="shared" si="1"/>
        <v>0</v>
      </c>
      <c r="G47" s="317"/>
    </row>
    <row r="48" spans="1:7" ht="15.75">
      <c r="A48" s="275">
        <v>21</v>
      </c>
      <c r="B48" s="316" t="s">
        <v>163</v>
      </c>
      <c r="C48" s="316"/>
      <c r="D48" s="316"/>
      <c r="E48" s="316"/>
      <c r="F48" s="316">
        <f t="shared" si="1"/>
        <v>0</v>
      </c>
      <c r="G48" s="317"/>
    </row>
    <row r="49" spans="1:7" ht="15.75">
      <c r="A49" s="325">
        <v>22</v>
      </c>
      <c r="B49" s="326" t="s">
        <v>164</v>
      </c>
      <c r="C49" s="326"/>
      <c r="D49" s="326"/>
      <c r="E49" s="326"/>
      <c r="F49" s="326">
        <f t="shared" si="1"/>
        <v>0</v>
      </c>
      <c r="G49" s="327"/>
    </row>
    <row r="50" spans="1:7" ht="15.75">
      <c r="A50" s="328" t="s">
        <v>165</v>
      </c>
      <c r="B50" s="329"/>
      <c r="C50" s="330">
        <f>SUM(C41:C49)</f>
        <v>0</v>
      </c>
      <c r="D50" s="330">
        <f>SUM(D41:D49)</f>
        <v>0</v>
      </c>
      <c r="E50" s="330">
        <f>SUM(E41:E49)</f>
        <v>0</v>
      </c>
      <c r="F50" s="330">
        <f>SUM(C50:E50)</f>
        <v>0</v>
      </c>
      <c r="G50" s="331"/>
    </row>
    <row r="51" spans="1:7" ht="15.75">
      <c r="A51" s="332" t="s">
        <v>229</v>
      </c>
      <c r="B51" s="333"/>
      <c r="C51" s="334">
        <f>+C50+C39</f>
        <v>0</v>
      </c>
      <c r="D51" s="334">
        <f>+D50+D39</f>
        <v>0</v>
      </c>
      <c r="E51" s="334">
        <f>+E50+E39</f>
        <v>0</v>
      </c>
      <c r="F51" s="334">
        <f>+F50+F39</f>
        <v>0</v>
      </c>
      <c r="G51" s="335"/>
    </row>
  </sheetData>
  <sheetProtection/>
  <printOptions/>
  <pageMargins left="0.79" right="0.1968503937007874" top="0.7480314960629921" bottom="0.5118110236220472" header="0.5118110236220472" footer="0.4724409448818898"/>
  <pageSetup horizontalDpi="600" verticalDpi="600" orientation="portrait" scale="75" r:id="rId1"/>
  <headerFooter alignWithMargins="0">
    <oddFooter>&amp;R&amp;"Times New Roman,Normal"&amp;9Form. Nivel Especializado</oddFooter>
  </headerFooter>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3">
      <selection activeCell="H33" activeCellId="1" sqref="I39 H33"/>
    </sheetView>
  </sheetViews>
  <sheetFormatPr defaultColWidth="11.421875" defaultRowHeight="12.75"/>
  <cols>
    <col min="1" max="1" width="36.00390625" style="14" customWidth="1"/>
    <col min="2" max="4" width="11.421875" style="14" customWidth="1"/>
  </cols>
  <sheetData>
    <row r="1" spans="1:4" ht="18.75">
      <c r="A1" s="276" t="s">
        <v>363</v>
      </c>
      <c r="B1" s="277"/>
      <c r="C1" s="277"/>
      <c r="D1" s="277"/>
    </row>
    <row r="2" spans="1:4" ht="14.25" customHeight="1">
      <c r="A2" s="396" t="s">
        <v>32</v>
      </c>
      <c r="B2" s="396" t="s">
        <v>188</v>
      </c>
      <c r="C2" s="396"/>
      <c r="D2" s="396"/>
    </row>
    <row r="3" spans="1:4" ht="12.75">
      <c r="A3" s="396"/>
      <c r="B3" s="77" t="s">
        <v>189</v>
      </c>
      <c r="C3" s="77" t="s">
        <v>190</v>
      </c>
      <c r="D3" s="77" t="s">
        <v>0</v>
      </c>
    </row>
    <row r="4" spans="1:4" ht="12.75">
      <c r="A4" s="278" t="s">
        <v>191</v>
      </c>
      <c r="B4" s="279">
        <v>1156</v>
      </c>
      <c r="C4" s="279">
        <v>21957</v>
      </c>
      <c r="D4" s="279">
        <f>SUM(B4:C4)</f>
        <v>23113</v>
      </c>
    </row>
    <row r="5" spans="1:4" ht="12.75">
      <c r="A5" s="280" t="s">
        <v>192</v>
      </c>
      <c r="B5" s="69">
        <v>3738</v>
      </c>
      <c r="C5" s="69">
        <v>71011</v>
      </c>
      <c r="D5" s="69">
        <f>SUM(B5:C5)</f>
        <v>74749</v>
      </c>
    </row>
    <row r="6" spans="1:4" ht="12.75">
      <c r="A6" s="281" t="s">
        <v>193</v>
      </c>
      <c r="B6" s="282">
        <f>SUM(B4:B5)</f>
        <v>4894</v>
      </c>
      <c r="C6" s="282">
        <f>SUM(C4:C5)</f>
        <v>92968</v>
      </c>
      <c r="D6" s="282">
        <f>SUM(D4:D5)</f>
        <v>97862</v>
      </c>
    </row>
    <row r="7" spans="1:5" ht="12.75">
      <c r="A7" s="31" t="s">
        <v>8</v>
      </c>
      <c r="B7" s="69">
        <v>4081</v>
      </c>
      <c r="C7" s="69">
        <v>77520</v>
      </c>
      <c r="D7" s="69">
        <f>SUM(B7:C7)</f>
        <v>81601</v>
      </c>
      <c r="E7" s="1"/>
    </row>
    <row r="8" spans="1:5" ht="12.75">
      <c r="A8" s="31" t="s">
        <v>194</v>
      </c>
      <c r="B8" s="69">
        <v>564</v>
      </c>
      <c r="C8" s="69">
        <v>10710</v>
      </c>
      <c r="D8" s="69">
        <f>SUM(B8:C8)</f>
        <v>11274</v>
      </c>
      <c r="E8" s="1"/>
    </row>
    <row r="9" spans="1:5" ht="12.75">
      <c r="A9" s="31" t="s">
        <v>1</v>
      </c>
      <c r="B9" s="69">
        <v>518</v>
      </c>
      <c r="C9" s="69">
        <v>9839</v>
      </c>
      <c r="D9" s="69">
        <f aca="true" t="shared" si="0" ref="D9:D30">SUM(B9:C9)</f>
        <v>10357</v>
      </c>
      <c r="E9" s="1"/>
    </row>
    <row r="10" spans="1:5" ht="12.75">
      <c r="A10" s="31" t="s">
        <v>195</v>
      </c>
      <c r="B10" s="69">
        <v>1926</v>
      </c>
      <c r="C10" s="69">
        <v>36591</v>
      </c>
      <c r="D10" s="69">
        <f t="shared" si="0"/>
        <v>38517</v>
      </c>
      <c r="E10" s="1"/>
    </row>
    <row r="11" spans="1:5" ht="12.75">
      <c r="A11" s="31" t="s">
        <v>102</v>
      </c>
      <c r="B11" s="69">
        <v>23406</v>
      </c>
      <c r="C11" s="69">
        <v>444720</v>
      </c>
      <c r="D11" s="69">
        <f t="shared" si="0"/>
        <v>468126</v>
      </c>
      <c r="E11" s="1"/>
    </row>
    <row r="12" spans="1:5" ht="12.75">
      <c r="A12" s="31" t="s">
        <v>103</v>
      </c>
      <c r="B12" s="69">
        <v>41</v>
      </c>
      <c r="C12" s="69">
        <v>760</v>
      </c>
      <c r="D12" s="69">
        <f t="shared" si="0"/>
        <v>801</v>
      </c>
      <c r="E12" s="1"/>
    </row>
    <row r="13" spans="1:5" ht="12.75">
      <c r="A13" s="31" t="s">
        <v>104</v>
      </c>
      <c r="B13" s="69">
        <v>64</v>
      </c>
      <c r="C13" s="69">
        <v>1206</v>
      </c>
      <c r="D13" s="69">
        <f t="shared" si="0"/>
        <v>1270</v>
      </c>
      <c r="E13" s="1"/>
    </row>
    <row r="14" spans="1:5" ht="12.75">
      <c r="A14" s="31" t="s">
        <v>105</v>
      </c>
      <c r="B14" s="69">
        <v>24</v>
      </c>
      <c r="C14" s="69">
        <v>441</v>
      </c>
      <c r="D14" s="69">
        <f t="shared" si="0"/>
        <v>465</v>
      </c>
      <c r="E14" s="1"/>
    </row>
    <row r="15" spans="1:5" ht="12.75">
      <c r="A15" s="31" t="s">
        <v>203</v>
      </c>
      <c r="B15" s="69">
        <v>8</v>
      </c>
      <c r="C15" s="69">
        <v>157</v>
      </c>
      <c r="D15" s="69">
        <f t="shared" si="0"/>
        <v>165</v>
      </c>
      <c r="E15" s="1"/>
    </row>
    <row r="16" spans="1:5" ht="12.75">
      <c r="A16" s="31" t="s">
        <v>107</v>
      </c>
      <c r="B16" s="69">
        <v>10</v>
      </c>
      <c r="C16" s="69">
        <v>185</v>
      </c>
      <c r="D16" s="69">
        <f t="shared" si="0"/>
        <v>195</v>
      </c>
      <c r="E16" s="1"/>
    </row>
    <row r="17" spans="1:5" ht="12.75">
      <c r="A17" s="31" t="s">
        <v>196</v>
      </c>
      <c r="B17" s="69">
        <v>120</v>
      </c>
      <c r="C17" s="69">
        <v>2281</v>
      </c>
      <c r="D17" s="69">
        <f t="shared" si="0"/>
        <v>2401</v>
      </c>
      <c r="E17" s="1"/>
    </row>
    <row r="18" spans="1:5" ht="12.75">
      <c r="A18" s="31" t="s">
        <v>109</v>
      </c>
      <c r="B18" s="69">
        <v>93</v>
      </c>
      <c r="C18" s="69">
        <v>1770</v>
      </c>
      <c r="D18" s="69">
        <f t="shared" si="0"/>
        <v>1863</v>
      </c>
      <c r="E18" s="1"/>
    </row>
    <row r="19" spans="1:5" ht="12.75">
      <c r="A19" s="31" t="s">
        <v>63</v>
      </c>
      <c r="B19" s="69">
        <v>76</v>
      </c>
      <c r="C19" s="69">
        <v>1450</v>
      </c>
      <c r="D19" s="69">
        <f t="shared" si="0"/>
        <v>1526</v>
      </c>
      <c r="E19" s="1"/>
    </row>
    <row r="20" spans="1:5" ht="12.75">
      <c r="A20" s="31" t="s">
        <v>110</v>
      </c>
      <c r="B20" s="69">
        <v>1399</v>
      </c>
      <c r="C20" s="69">
        <v>26578</v>
      </c>
      <c r="D20" s="69">
        <f t="shared" si="0"/>
        <v>27977</v>
      </c>
      <c r="E20" s="1"/>
    </row>
    <row r="21" spans="1:5" ht="12.75">
      <c r="A21" s="31" t="s">
        <v>111</v>
      </c>
      <c r="B21" s="69">
        <v>890</v>
      </c>
      <c r="C21" s="69">
        <v>16913</v>
      </c>
      <c r="D21" s="69">
        <f t="shared" si="0"/>
        <v>17803</v>
      </c>
      <c r="E21" s="1"/>
    </row>
    <row r="22" spans="1:5" ht="12.75">
      <c r="A22" s="31" t="s">
        <v>112</v>
      </c>
      <c r="B22" s="69">
        <v>271</v>
      </c>
      <c r="C22" s="69">
        <v>5143</v>
      </c>
      <c r="D22" s="69">
        <f t="shared" si="0"/>
        <v>5414</v>
      </c>
      <c r="E22" s="1"/>
    </row>
    <row r="23" spans="1:5" ht="12.75">
      <c r="A23" s="31" t="s">
        <v>113</v>
      </c>
      <c r="B23" s="69">
        <v>119</v>
      </c>
      <c r="C23" s="69">
        <v>2255</v>
      </c>
      <c r="D23" s="69">
        <f t="shared" si="0"/>
        <v>2374</v>
      </c>
      <c r="E23" s="1"/>
    </row>
    <row r="24" spans="1:5" ht="12.75">
      <c r="A24" s="31" t="s">
        <v>114</v>
      </c>
      <c r="B24" s="69">
        <v>283</v>
      </c>
      <c r="C24" s="69">
        <v>5369</v>
      </c>
      <c r="D24" s="69">
        <f t="shared" si="0"/>
        <v>5652</v>
      </c>
      <c r="E24" s="1"/>
    </row>
    <row r="25" spans="1:5" ht="12.75">
      <c r="A25" s="31" t="s">
        <v>115</v>
      </c>
      <c r="B25" s="69">
        <v>1</v>
      </c>
      <c r="C25" s="69">
        <v>4</v>
      </c>
      <c r="D25" s="69">
        <f t="shared" si="0"/>
        <v>5</v>
      </c>
      <c r="E25" s="1"/>
    </row>
    <row r="26" spans="1:5" ht="12.75">
      <c r="A26" s="31" t="s">
        <v>197</v>
      </c>
      <c r="B26" s="69">
        <v>0</v>
      </c>
      <c r="C26" s="69">
        <v>0</v>
      </c>
      <c r="D26" s="69">
        <f t="shared" si="0"/>
        <v>0</v>
      </c>
      <c r="E26" s="1"/>
    </row>
    <row r="27" spans="1:5" ht="12.75">
      <c r="A27" s="31" t="s">
        <v>117</v>
      </c>
      <c r="B27" s="69">
        <v>1</v>
      </c>
      <c r="C27" s="69">
        <v>18</v>
      </c>
      <c r="D27" s="69">
        <f t="shared" si="0"/>
        <v>19</v>
      </c>
      <c r="E27" s="1"/>
    </row>
    <row r="28" spans="1:5" ht="12.75">
      <c r="A28" s="31" t="s">
        <v>198</v>
      </c>
      <c r="B28" s="69">
        <v>2</v>
      </c>
      <c r="C28" s="69">
        <v>30</v>
      </c>
      <c r="D28" s="69">
        <f t="shared" si="0"/>
        <v>32</v>
      </c>
      <c r="E28" s="1"/>
    </row>
    <row r="29" spans="1:5" ht="12.75">
      <c r="A29" s="31" t="s">
        <v>228</v>
      </c>
      <c r="B29" s="69">
        <v>25</v>
      </c>
      <c r="C29" s="69">
        <v>466</v>
      </c>
      <c r="D29" s="69">
        <f t="shared" si="0"/>
        <v>491</v>
      </c>
      <c r="E29" s="1"/>
    </row>
    <row r="30" spans="1:4" ht="12.75">
      <c r="A30" s="258" t="s">
        <v>238</v>
      </c>
      <c r="B30" s="31">
        <v>1105</v>
      </c>
      <c r="C30" s="31">
        <v>20986</v>
      </c>
      <c r="D30" s="69">
        <f t="shared" si="0"/>
        <v>22091</v>
      </c>
    </row>
  </sheetData>
  <sheetProtection/>
  <mergeCells count="2">
    <mergeCell ref="A2:A3"/>
    <mergeCell ref="B2:D2"/>
  </mergeCells>
  <printOptions/>
  <pageMargins left="1.4" right="0.1968503937007874" top="1" bottom="0.5118110236220472" header="0.5118110236220472" footer="0.4724409448818898"/>
  <pageSetup horizontalDpi="600" verticalDpi="600" orientation="portrait" r:id="rId1"/>
  <headerFooter alignWithMargins="0">
    <oddFooter>&amp;R&amp;"Times New Roman,Normal"&amp;9Form. Nivel Especializado</oddFooter>
  </headerFooter>
</worksheet>
</file>

<file path=xl/worksheets/sheet12.xml><?xml version="1.0" encoding="utf-8"?>
<worksheet xmlns="http://schemas.openxmlformats.org/spreadsheetml/2006/main" xmlns:r="http://schemas.openxmlformats.org/officeDocument/2006/relationships">
  <dimension ref="A1:G23"/>
  <sheetViews>
    <sheetView zoomScalePageLayoutView="0" workbookViewId="0" topLeftCell="A1">
      <selection activeCell="I39" sqref="I39"/>
    </sheetView>
  </sheetViews>
  <sheetFormatPr defaultColWidth="11.421875" defaultRowHeight="12.75"/>
  <cols>
    <col min="1" max="1" width="35.421875" style="283" customWidth="1"/>
    <col min="2" max="2" width="11.57421875" style="283" customWidth="1"/>
    <col min="3" max="3" width="12.57421875" style="283" customWidth="1"/>
    <col min="4" max="4" width="13.421875" style="283" customWidth="1"/>
    <col min="5" max="5" width="10.00390625" style="283" customWidth="1"/>
    <col min="6" max="6" width="9.7109375" style="283" customWidth="1"/>
    <col min="7" max="7" width="11.421875" style="5" customWidth="1"/>
  </cols>
  <sheetData>
    <row r="1" spans="1:7" ht="15">
      <c r="A1" s="336" t="s">
        <v>374</v>
      </c>
      <c r="B1" s="291"/>
      <c r="C1" s="291"/>
      <c r="D1" s="291"/>
      <c r="E1" s="291"/>
      <c r="F1" s="292"/>
      <c r="G1" s="4"/>
    </row>
    <row r="2" spans="1:7" ht="12.75">
      <c r="A2" s="400" t="s">
        <v>278</v>
      </c>
      <c r="B2" s="401"/>
      <c r="C2" s="401"/>
      <c r="D2" s="401"/>
      <c r="E2" s="401"/>
      <c r="F2" s="402"/>
      <c r="G2" s="4"/>
    </row>
    <row r="3" spans="1:7" ht="6.75" customHeight="1">
      <c r="A3" s="293"/>
      <c r="B3" s="284"/>
      <c r="C3" s="284"/>
      <c r="D3" s="284"/>
      <c r="E3" s="284"/>
      <c r="F3" s="294"/>
      <c r="G3" s="4"/>
    </row>
    <row r="4" spans="1:6" ht="15">
      <c r="A4" s="295" t="s">
        <v>51</v>
      </c>
      <c r="B4" s="296"/>
      <c r="C4" s="296"/>
      <c r="D4" s="296"/>
      <c r="E4" s="296"/>
      <c r="F4" s="297"/>
    </row>
    <row r="5" spans="1:6" ht="15">
      <c r="A5" s="293" t="s">
        <v>274</v>
      </c>
      <c r="B5" s="397"/>
      <c r="C5" s="397"/>
      <c r="D5" s="284"/>
      <c r="E5" s="284"/>
      <c r="F5" s="294"/>
    </row>
    <row r="6" spans="1:6" ht="15">
      <c r="A6" s="293" t="s">
        <v>175</v>
      </c>
      <c r="B6" s="398"/>
      <c r="C6" s="398"/>
      <c r="D6" s="284"/>
      <c r="E6" s="284"/>
      <c r="F6" s="294"/>
    </row>
    <row r="7" spans="1:6" ht="15">
      <c r="A7" s="293" t="s">
        <v>213</v>
      </c>
      <c r="B7" s="398"/>
      <c r="C7" s="398"/>
      <c r="D7" s="284"/>
      <c r="E7" s="284"/>
      <c r="F7" s="294"/>
    </row>
    <row r="8" spans="1:6" ht="15.75" thickBot="1">
      <c r="A8" s="295" t="s">
        <v>80</v>
      </c>
      <c r="B8" s="399">
        <f>SUM(B6:C7)</f>
        <v>0</v>
      </c>
      <c r="C8" s="399"/>
      <c r="D8" s="296"/>
      <c r="E8" s="296"/>
      <c r="F8" s="297"/>
    </row>
    <row r="9" spans="1:6" ht="24.75" thickTop="1">
      <c r="A9" s="285" t="s">
        <v>72</v>
      </c>
      <c r="B9" s="285" t="s">
        <v>274</v>
      </c>
      <c r="C9" s="285" t="s">
        <v>275</v>
      </c>
      <c r="D9" s="285" t="s">
        <v>276</v>
      </c>
      <c r="E9" s="285" t="s">
        <v>277</v>
      </c>
      <c r="F9" s="285" t="s">
        <v>31</v>
      </c>
    </row>
    <row r="10" spans="1:6" ht="15">
      <c r="A10" s="286" t="s">
        <v>176</v>
      </c>
      <c r="B10" s="287"/>
      <c r="C10" s="287"/>
      <c r="D10" s="287"/>
      <c r="E10" s="288"/>
      <c r="F10" s="288" t="e">
        <f>E10/E20*100</f>
        <v>#DIV/0!</v>
      </c>
    </row>
    <row r="11" spans="1:6" ht="15">
      <c r="A11" s="286" t="s">
        <v>177</v>
      </c>
      <c r="B11" s="287"/>
      <c r="C11" s="287"/>
      <c r="D11" s="287"/>
      <c r="E11" s="288"/>
      <c r="F11" s="288" t="e">
        <f>E11/E$20*100</f>
        <v>#DIV/0!</v>
      </c>
    </row>
    <row r="12" spans="1:6" ht="15">
      <c r="A12" s="286" t="s">
        <v>178</v>
      </c>
      <c r="B12" s="287"/>
      <c r="C12" s="287"/>
      <c r="D12" s="287"/>
      <c r="E12" s="288"/>
      <c r="F12" s="288" t="e">
        <f aca="true" t="shared" si="0" ref="F12:F19">E12/E$20*100</f>
        <v>#DIV/0!</v>
      </c>
    </row>
    <row r="13" spans="1:6" ht="15">
      <c r="A13" s="286" t="s">
        <v>179</v>
      </c>
      <c r="B13" s="287"/>
      <c r="C13" s="287"/>
      <c r="D13" s="287"/>
      <c r="E13" s="288"/>
      <c r="F13" s="288" t="e">
        <f t="shared" si="0"/>
        <v>#DIV/0!</v>
      </c>
    </row>
    <row r="14" spans="1:6" ht="15">
      <c r="A14" s="286" t="s">
        <v>78</v>
      </c>
      <c r="B14" s="287"/>
      <c r="C14" s="287"/>
      <c r="D14" s="287"/>
      <c r="E14" s="288"/>
      <c r="F14" s="288" t="e">
        <f t="shared" si="0"/>
        <v>#DIV/0!</v>
      </c>
    </row>
    <row r="15" spans="1:6" ht="15">
      <c r="A15" s="286" t="s">
        <v>79</v>
      </c>
      <c r="B15" s="287"/>
      <c r="C15" s="287"/>
      <c r="D15" s="287"/>
      <c r="E15" s="288"/>
      <c r="F15" s="288" t="e">
        <f t="shared" si="0"/>
        <v>#DIV/0!</v>
      </c>
    </row>
    <row r="16" spans="1:6" ht="15">
      <c r="A16" s="286" t="s">
        <v>73</v>
      </c>
      <c r="B16" s="287"/>
      <c r="C16" s="287"/>
      <c r="D16" s="287"/>
      <c r="E16" s="288"/>
      <c r="F16" s="288" t="e">
        <f t="shared" si="0"/>
        <v>#DIV/0!</v>
      </c>
    </row>
    <row r="17" spans="1:6" ht="15">
      <c r="A17" s="286" t="s">
        <v>74</v>
      </c>
      <c r="B17" s="287"/>
      <c r="C17" s="287"/>
      <c r="D17" s="287"/>
      <c r="E17" s="288"/>
      <c r="F17" s="288" t="e">
        <f t="shared" si="0"/>
        <v>#DIV/0!</v>
      </c>
    </row>
    <row r="18" spans="1:6" ht="15">
      <c r="A18" s="286" t="s">
        <v>180</v>
      </c>
      <c r="B18" s="287"/>
      <c r="C18" s="287"/>
      <c r="D18" s="287"/>
      <c r="E18" s="288"/>
      <c r="F18" s="288" t="e">
        <f t="shared" si="0"/>
        <v>#DIV/0!</v>
      </c>
    </row>
    <row r="19" spans="1:6" ht="15">
      <c r="A19" s="286" t="s">
        <v>181</v>
      </c>
      <c r="B19" s="287"/>
      <c r="C19" s="287"/>
      <c r="D19" s="287"/>
      <c r="E19" s="288"/>
      <c r="F19" s="288" t="e">
        <f t="shared" si="0"/>
        <v>#DIV/0!</v>
      </c>
    </row>
    <row r="20" spans="1:6" ht="15">
      <c r="A20" s="289" t="s">
        <v>182</v>
      </c>
      <c r="B20" s="290">
        <f>SUM(B10:B19)</f>
        <v>0</v>
      </c>
      <c r="C20" s="290">
        <f>SUM(C10:C19)</f>
        <v>0</v>
      </c>
      <c r="D20" s="290">
        <f>SUM(D10:D19)</f>
        <v>0</v>
      </c>
      <c r="E20" s="290">
        <f>SUM(E10:E19)</f>
        <v>0</v>
      </c>
      <c r="F20" s="290" t="e">
        <f>E20/E20*100</f>
        <v>#DIV/0!</v>
      </c>
    </row>
    <row r="21" spans="1:6" ht="15">
      <c r="A21" s="189" t="s">
        <v>183</v>
      </c>
      <c r="B21" s="190"/>
      <c r="C21" s="190" t="s">
        <v>184</v>
      </c>
      <c r="D21" s="298"/>
      <c r="E21" s="298"/>
      <c r="F21" s="299"/>
    </row>
    <row r="22" spans="1:6" ht="15">
      <c r="A22" s="189" t="s">
        <v>185</v>
      </c>
      <c r="B22" s="190"/>
      <c r="C22" s="190" t="s">
        <v>184</v>
      </c>
      <c r="D22" s="300"/>
      <c r="E22" s="300"/>
      <c r="F22" s="299"/>
    </row>
    <row r="23" spans="1:6" ht="15">
      <c r="A23" s="301" t="s">
        <v>186</v>
      </c>
      <c r="B23" s="302"/>
      <c r="C23" s="302" t="s">
        <v>184</v>
      </c>
      <c r="D23" s="303"/>
      <c r="E23" s="303"/>
      <c r="F23" s="304"/>
    </row>
  </sheetData>
  <sheetProtection/>
  <mergeCells count="5">
    <mergeCell ref="B5:C5"/>
    <mergeCell ref="B6:C6"/>
    <mergeCell ref="B7:C7"/>
    <mergeCell ref="B8:C8"/>
    <mergeCell ref="A2:F2"/>
  </mergeCells>
  <printOptions/>
  <pageMargins left="0.8" right="0.41" top="0.7480314960629921" bottom="0.5118110236220472" header="0.5118110236220472" footer="0.4724409448818898"/>
  <pageSetup horizontalDpi="600" verticalDpi="600" orientation="portrait" scale="95" r:id="rId1"/>
  <headerFooter alignWithMargins="0">
    <oddFooter>&amp;R&amp;"Times New Roman,Normal"&amp;9Form. Nivel Especializado</oddFooter>
  </headerFooter>
</worksheet>
</file>

<file path=xl/worksheets/sheet2.xml><?xml version="1.0" encoding="utf-8"?>
<worksheet xmlns="http://schemas.openxmlformats.org/spreadsheetml/2006/main" xmlns:r="http://schemas.openxmlformats.org/officeDocument/2006/relationships">
  <dimension ref="A1:M36"/>
  <sheetViews>
    <sheetView zoomScale="82" zoomScaleNormal="82" zoomScalePageLayoutView="0" workbookViewId="0" topLeftCell="A7">
      <selection activeCell="O12" sqref="O12:Q17"/>
    </sheetView>
  </sheetViews>
  <sheetFormatPr defaultColWidth="9.140625" defaultRowHeight="12.75"/>
  <cols>
    <col min="1" max="1" width="33.421875" style="14" customWidth="1"/>
    <col min="2" max="3" width="10.00390625" style="14" customWidth="1"/>
    <col min="4" max="4" width="13.140625" style="14" customWidth="1"/>
    <col min="5" max="5" width="12.00390625" style="14" customWidth="1"/>
    <col min="6" max="6" width="14.421875" style="14" customWidth="1"/>
    <col min="7" max="7" width="11.8515625" style="14" customWidth="1"/>
    <col min="8" max="8" width="12.57421875" style="14" customWidth="1"/>
    <col min="9" max="9" width="9.140625" style="14" customWidth="1"/>
    <col min="10" max="10" width="10.140625" style="14" customWidth="1"/>
    <col min="11" max="11" width="11.7109375" style="14" customWidth="1"/>
    <col min="12" max="12" width="12.57421875" style="14" customWidth="1"/>
    <col min="13" max="13" width="16.7109375" style="14" customWidth="1"/>
  </cols>
  <sheetData>
    <row r="1" spans="1:13" ht="15.75">
      <c r="A1" s="61" t="s">
        <v>216</v>
      </c>
      <c r="B1" s="62"/>
      <c r="C1" s="62"/>
      <c r="D1" s="62"/>
      <c r="E1" s="62"/>
      <c r="F1" s="62"/>
      <c r="G1" s="62"/>
      <c r="H1" s="62"/>
      <c r="I1" s="62"/>
      <c r="J1" s="62"/>
      <c r="K1" s="62"/>
      <c r="L1" s="62"/>
      <c r="M1" s="63"/>
    </row>
    <row r="2" spans="1:13" ht="12.75">
      <c r="A2" s="355" t="s">
        <v>32</v>
      </c>
      <c r="B2" s="39">
        <v>1</v>
      </c>
      <c r="C2" s="39">
        <v>2</v>
      </c>
      <c r="D2" s="39">
        <v>3</v>
      </c>
      <c r="E2" s="39">
        <v>4</v>
      </c>
      <c r="F2" s="39">
        <v>5</v>
      </c>
      <c r="G2" s="39">
        <v>6</v>
      </c>
      <c r="H2" s="351" t="s">
        <v>1</v>
      </c>
      <c r="I2" s="352"/>
      <c r="J2" s="352"/>
      <c r="K2" s="352"/>
      <c r="L2" s="352"/>
      <c r="M2" s="352"/>
    </row>
    <row r="3" spans="1:13" ht="9" customHeight="1">
      <c r="A3" s="355"/>
      <c r="B3" s="350" t="s">
        <v>20</v>
      </c>
      <c r="C3" s="350" t="s">
        <v>200</v>
      </c>
      <c r="D3" s="350" t="s">
        <v>18</v>
      </c>
      <c r="E3" s="350" t="s">
        <v>11</v>
      </c>
      <c r="F3" s="350" t="s">
        <v>12</v>
      </c>
      <c r="G3" s="350" t="s">
        <v>13</v>
      </c>
      <c r="H3" s="352"/>
      <c r="I3" s="352"/>
      <c r="J3" s="352"/>
      <c r="K3" s="352"/>
      <c r="L3" s="352"/>
      <c r="M3" s="352"/>
    </row>
    <row r="4" spans="1:13" ht="15.75" customHeight="1">
      <c r="A4" s="355"/>
      <c r="B4" s="350"/>
      <c r="C4" s="350"/>
      <c r="D4" s="350"/>
      <c r="E4" s="350"/>
      <c r="F4" s="350"/>
      <c r="G4" s="350"/>
      <c r="H4" s="40">
        <v>7</v>
      </c>
      <c r="I4" s="353" t="s">
        <v>201</v>
      </c>
      <c r="J4" s="353"/>
      <c r="K4" s="353"/>
      <c r="L4" s="40">
        <v>9</v>
      </c>
      <c r="M4" s="40">
        <v>10</v>
      </c>
    </row>
    <row r="5" spans="1:13" ht="12.75">
      <c r="A5" s="355"/>
      <c r="B5" s="350"/>
      <c r="C5" s="350"/>
      <c r="D5" s="350"/>
      <c r="E5" s="350"/>
      <c r="F5" s="350"/>
      <c r="G5" s="350"/>
      <c r="H5" s="357" t="s">
        <v>19</v>
      </c>
      <c r="I5" s="354" t="s">
        <v>280</v>
      </c>
      <c r="J5" s="354"/>
      <c r="K5" s="354"/>
      <c r="L5" s="350" t="s">
        <v>279</v>
      </c>
      <c r="M5" s="356" t="s">
        <v>243</v>
      </c>
    </row>
    <row r="6" spans="1:13" ht="12.75">
      <c r="A6" s="355"/>
      <c r="B6" s="350"/>
      <c r="C6" s="350"/>
      <c r="D6" s="350"/>
      <c r="E6" s="350"/>
      <c r="F6" s="350"/>
      <c r="G6" s="350"/>
      <c r="H6" s="358"/>
      <c r="I6" s="41" t="s">
        <v>35</v>
      </c>
      <c r="J6" s="41" t="s">
        <v>36</v>
      </c>
      <c r="K6" s="42" t="s">
        <v>0</v>
      </c>
      <c r="L6" s="350"/>
      <c r="M6" s="356"/>
    </row>
    <row r="7" spans="1:13" ht="15.75">
      <c r="A7" s="43" t="s">
        <v>2</v>
      </c>
      <c r="B7" s="44">
        <v>3334</v>
      </c>
      <c r="C7" s="44">
        <v>30</v>
      </c>
      <c r="D7" s="44">
        <f>C7*365</f>
        <v>10950</v>
      </c>
      <c r="E7" s="44">
        <v>14261</v>
      </c>
      <c r="F7" s="45">
        <f>E7/D7*100</f>
        <v>130.2374429223744</v>
      </c>
      <c r="G7" s="46">
        <f>E7/L7</f>
        <v>5.0144163150492265</v>
      </c>
      <c r="H7" s="43">
        <v>2589</v>
      </c>
      <c r="I7" s="43">
        <v>88</v>
      </c>
      <c r="J7" s="43">
        <v>167</v>
      </c>
      <c r="K7" s="43">
        <f>SUM(I7:J7)</f>
        <v>255</v>
      </c>
      <c r="L7" s="43">
        <f>+K7+H7</f>
        <v>2844</v>
      </c>
      <c r="M7" s="47">
        <f>K7*100/L7</f>
        <v>8.966244725738397</v>
      </c>
    </row>
    <row r="8" spans="1:13" ht="15.75">
      <c r="A8" s="43" t="s">
        <v>33</v>
      </c>
      <c r="B8" s="44">
        <v>2317</v>
      </c>
      <c r="C8" s="44">
        <v>38</v>
      </c>
      <c r="D8" s="44">
        <f>C8*365</f>
        <v>13870</v>
      </c>
      <c r="E8" s="44">
        <v>8278</v>
      </c>
      <c r="F8" s="45">
        <f>E8/D8*100</f>
        <v>59.682768565248736</v>
      </c>
      <c r="G8" s="46">
        <f>E8/L8</f>
        <v>4.219164118246687</v>
      </c>
      <c r="H8" s="43">
        <v>1940</v>
      </c>
      <c r="I8" s="43">
        <v>3</v>
      </c>
      <c r="J8" s="43">
        <v>19</v>
      </c>
      <c r="K8" s="43">
        <f>SUM(I8:J8)</f>
        <v>22</v>
      </c>
      <c r="L8" s="43">
        <f>+K8+H8</f>
        <v>1962</v>
      </c>
      <c r="M8" s="47">
        <f>K8*100/L8</f>
        <v>1.1213047910295617</v>
      </c>
    </row>
    <row r="9" spans="1:13" ht="15.75">
      <c r="A9" s="43" t="s">
        <v>3</v>
      </c>
      <c r="B9" s="44">
        <v>2112</v>
      </c>
      <c r="C9" s="44">
        <v>17</v>
      </c>
      <c r="D9" s="44">
        <f>C9*365</f>
        <v>6205</v>
      </c>
      <c r="E9" s="44">
        <v>6046</v>
      </c>
      <c r="F9" s="45">
        <f>E9/D9*100</f>
        <v>97.4375503626108</v>
      </c>
      <c r="G9" s="46">
        <f aca="true" t="shared" si="0" ref="G9:G15">E9/L9</f>
        <v>3.4887478361223314</v>
      </c>
      <c r="H9" s="43">
        <v>1733</v>
      </c>
      <c r="I9" s="43">
        <v>0</v>
      </c>
      <c r="J9" s="43">
        <v>0</v>
      </c>
      <c r="K9" s="43">
        <f aca="true" t="shared" si="1" ref="K9:K16">SUM(I9:J9)</f>
        <v>0</v>
      </c>
      <c r="L9" s="43">
        <f aca="true" t="shared" si="2" ref="L9:L16">+K9+H9</f>
        <v>1733</v>
      </c>
      <c r="M9" s="47">
        <f aca="true" t="shared" si="3" ref="M9:M21">K9*100/L9</f>
        <v>0</v>
      </c>
    </row>
    <row r="10" spans="1:13" ht="15.75">
      <c r="A10" s="43" t="s">
        <v>4</v>
      </c>
      <c r="B10" s="44">
        <v>2993</v>
      </c>
      <c r="C10" s="44">
        <v>24</v>
      </c>
      <c r="D10" s="44">
        <f aca="true" t="shared" si="4" ref="D10:D16">C10*365</f>
        <v>8760</v>
      </c>
      <c r="E10" s="44">
        <v>5003</v>
      </c>
      <c r="F10" s="45">
        <f aca="true" t="shared" si="5" ref="F10:F15">E10/D10*100</f>
        <v>57.11187214611873</v>
      </c>
      <c r="G10" s="46">
        <f t="shared" si="0"/>
        <v>2.122613491726771</v>
      </c>
      <c r="H10" s="43">
        <v>2357</v>
      </c>
      <c r="I10" s="43">
        <v>0</v>
      </c>
      <c r="J10" s="43">
        <v>0</v>
      </c>
      <c r="K10" s="43">
        <f t="shared" si="1"/>
        <v>0</v>
      </c>
      <c r="L10" s="43">
        <f t="shared" si="2"/>
        <v>2357</v>
      </c>
      <c r="M10" s="47">
        <f t="shared" si="3"/>
        <v>0</v>
      </c>
    </row>
    <row r="11" spans="1:13" ht="15.75">
      <c r="A11" s="43" t="s">
        <v>5</v>
      </c>
      <c r="B11" s="44">
        <v>428</v>
      </c>
      <c r="C11" s="44">
        <v>14</v>
      </c>
      <c r="D11" s="44">
        <f t="shared" si="4"/>
        <v>5110</v>
      </c>
      <c r="E11" s="44">
        <v>1980</v>
      </c>
      <c r="F11" s="45">
        <f t="shared" si="5"/>
        <v>38.74755381604697</v>
      </c>
      <c r="G11" s="46">
        <f t="shared" si="0"/>
        <v>2.242355605889015</v>
      </c>
      <c r="H11" s="43">
        <v>882</v>
      </c>
      <c r="I11" s="43">
        <v>0</v>
      </c>
      <c r="J11" s="43">
        <v>1</v>
      </c>
      <c r="K11" s="43">
        <f t="shared" si="1"/>
        <v>1</v>
      </c>
      <c r="L11" s="43">
        <f t="shared" si="2"/>
        <v>883</v>
      </c>
      <c r="M11" s="47">
        <f t="shared" si="3"/>
        <v>0.11325028312570781</v>
      </c>
    </row>
    <row r="12" spans="1:13" ht="15.75">
      <c r="A12" s="43" t="s">
        <v>6</v>
      </c>
      <c r="B12" s="44">
        <v>0</v>
      </c>
      <c r="C12" s="44">
        <v>0</v>
      </c>
      <c r="D12" s="44">
        <v>0</v>
      </c>
      <c r="E12" s="44">
        <v>0</v>
      </c>
      <c r="F12" s="45">
        <v>0</v>
      </c>
      <c r="G12" s="46">
        <v>0</v>
      </c>
      <c r="H12" s="43">
        <v>0</v>
      </c>
      <c r="I12" s="43">
        <v>0</v>
      </c>
      <c r="J12" s="43">
        <v>0</v>
      </c>
      <c r="K12" s="43">
        <f t="shared" si="1"/>
        <v>0</v>
      </c>
      <c r="L12" s="43">
        <f t="shared" si="2"/>
        <v>0</v>
      </c>
      <c r="M12" s="47">
        <v>0</v>
      </c>
    </row>
    <row r="13" spans="1:13" ht="15.75">
      <c r="A13" s="43" t="s">
        <v>7</v>
      </c>
      <c r="B13" s="44">
        <v>35</v>
      </c>
      <c r="C13" s="44">
        <v>2</v>
      </c>
      <c r="D13" s="44">
        <f t="shared" si="4"/>
        <v>730</v>
      </c>
      <c r="E13" s="44">
        <v>141</v>
      </c>
      <c r="F13" s="45">
        <f t="shared" si="5"/>
        <v>19.315068493150687</v>
      </c>
      <c r="G13" s="46">
        <f t="shared" si="0"/>
        <v>4.0285714285714285</v>
      </c>
      <c r="H13" s="43">
        <v>35</v>
      </c>
      <c r="I13" s="43">
        <v>0</v>
      </c>
      <c r="J13" s="43">
        <v>0</v>
      </c>
      <c r="K13" s="43">
        <f t="shared" si="1"/>
        <v>0</v>
      </c>
      <c r="L13" s="43">
        <f t="shared" si="2"/>
        <v>35</v>
      </c>
      <c r="M13" s="47">
        <f t="shared" si="3"/>
        <v>0</v>
      </c>
    </row>
    <row r="14" spans="1:13" ht="15.75">
      <c r="A14" s="43" t="s">
        <v>9</v>
      </c>
      <c r="B14" s="44">
        <v>0</v>
      </c>
      <c r="C14" s="44">
        <v>0</v>
      </c>
      <c r="D14" s="44">
        <v>0</v>
      </c>
      <c r="E14" s="44">
        <v>0</v>
      </c>
      <c r="F14" s="45">
        <v>0</v>
      </c>
      <c r="G14" s="46">
        <v>0</v>
      </c>
      <c r="H14" s="43">
        <v>0</v>
      </c>
      <c r="I14" s="43">
        <v>0</v>
      </c>
      <c r="J14" s="43">
        <v>0</v>
      </c>
      <c r="K14" s="43">
        <f t="shared" si="1"/>
        <v>0</v>
      </c>
      <c r="L14" s="43">
        <f t="shared" si="2"/>
        <v>0</v>
      </c>
      <c r="M14" s="47">
        <v>0</v>
      </c>
    </row>
    <row r="15" spans="1:13" ht="15.75">
      <c r="A15" s="43" t="s">
        <v>34</v>
      </c>
      <c r="B15" s="44">
        <v>6</v>
      </c>
      <c r="C15" s="44">
        <v>1</v>
      </c>
      <c r="D15" s="44">
        <f t="shared" si="4"/>
        <v>365</v>
      </c>
      <c r="E15" s="44">
        <v>29</v>
      </c>
      <c r="F15" s="45">
        <f t="shared" si="5"/>
        <v>7.9452054794520555</v>
      </c>
      <c r="G15" s="46">
        <f t="shared" si="0"/>
        <v>4.833333333333333</v>
      </c>
      <c r="H15" s="43">
        <v>6</v>
      </c>
      <c r="I15" s="43">
        <v>0</v>
      </c>
      <c r="J15" s="43">
        <v>0</v>
      </c>
      <c r="K15" s="43">
        <f t="shared" si="1"/>
        <v>0</v>
      </c>
      <c r="L15" s="43">
        <f t="shared" si="2"/>
        <v>6</v>
      </c>
      <c r="M15" s="47">
        <f t="shared" si="3"/>
        <v>0</v>
      </c>
    </row>
    <row r="16" spans="1:13" ht="15.75">
      <c r="A16" s="43" t="s">
        <v>77</v>
      </c>
      <c r="B16" s="44">
        <v>0</v>
      </c>
      <c r="C16" s="44">
        <v>0</v>
      </c>
      <c r="D16" s="44">
        <f t="shared" si="4"/>
        <v>0</v>
      </c>
      <c r="E16" s="44">
        <v>0</v>
      </c>
      <c r="F16" s="45">
        <v>0</v>
      </c>
      <c r="G16" s="46">
        <v>0</v>
      </c>
      <c r="H16" s="43">
        <v>0</v>
      </c>
      <c r="I16" s="43">
        <v>0</v>
      </c>
      <c r="J16" s="43">
        <v>0</v>
      </c>
      <c r="K16" s="43">
        <f t="shared" si="1"/>
        <v>0</v>
      </c>
      <c r="L16" s="43">
        <f t="shared" si="2"/>
        <v>0</v>
      </c>
      <c r="M16" s="47">
        <v>0</v>
      </c>
    </row>
    <row r="17" spans="1:13" ht="15.75">
      <c r="A17" s="48" t="s">
        <v>242</v>
      </c>
      <c r="B17" s="49"/>
      <c r="C17" s="49"/>
      <c r="D17" s="49"/>
      <c r="E17" s="49"/>
      <c r="F17" s="50"/>
      <c r="G17" s="51"/>
      <c r="H17" s="48"/>
      <c r="I17" s="48"/>
      <c r="J17" s="48"/>
      <c r="K17" s="48"/>
      <c r="L17" s="48"/>
      <c r="M17" s="52">
        <v>0</v>
      </c>
    </row>
    <row r="18" spans="1:13" ht="16.5" customHeight="1">
      <c r="A18" s="38" t="s">
        <v>376</v>
      </c>
      <c r="B18" s="44">
        <v>27</v>
      </c>
      <c r="C18" s="44">
        <v>11</v>
      </c>
      <c r="D18" s="44">
        <v>4015</v>
      </c>
      <c r="E18" s="44">
        <v>1156</v>
      </c>
      <c r="F18" s="45">
        <f>E18/D18*100</f>
        <v>28.7920298879203</v>
      </c>
      <c r="G18" s="46">
        <f>E18/L18</f>
        <v>4.446153846153846</v>
      </c>
      <c r="H18" s="43">
        <v>241</v>
      </c>
      <c r="I18" s="43">
        <v>10</v>
      </c>
      <c r="J18" s="43">
        <v>9</v>
      </c>
      <c r="K18" s="43">
        <f aca="true" t="shared" si="6" ref="K18:K23">SUM(I18:J18)</f>
        <v>19</v>
      </c>
      <c r="L18" s="43">
        <f aca="true" t="shared" si="7" ref="L18:L23">+K18+H18</f>
        <v>260</v>
      </c>
      <c r="M18" s="47">
        <f t="shared" si="3"/>
        <v>7.3076923076923075</v>
      </c>
    </row>
    <row r="19" spans="1:13" ht="15.75">
      <c r="A19" s="43" t="s">
        <v>377</v>
      </c>
      <c r="B19" s="44">
        <v>4</v>
      </c>
      <c r="C19" s="44">
        <v>2</v>
      </c>
      <c r="D19" s="44">
        <f>C19*365</f>
        <v>730</v>
      </c>
      <c r="E19" s="44">
        <v>468</v>
      </c>
      <c r="F19" s="45">
        <f>E19/D19*100</f>
        <v>64.10958904109589</v>
      </c>
      <c r="G19" s="46">
        <f>E19/L19</f>
        <v>4.588235294117647</v>
      </c>
      <c r="H19" s="43">
        <v>100</v>
      </c>
      <c r="I19" s="43">
        <v>0</v>
      </c>
      <c r="J19" s="43">
        <v>2</v>
      </c>
      <c r="K19" s="43">
        <f t="shared" si="6"/>
        <v>2</v>
      </c>
      <c r="L19" s="43">
        <f t="shared" si="7"/>
        <v>102</v>
      </c>
      <c r="M19" s="47">
        <f t="shared" si="3"/>
        <v>1.9607843137254901</v>
      </c>
    </row>
    <row r="20" spans="1:13" ht="15.75">
      <c r="A20" s="43" t="s">
        <v>378</v>
      </c>
      <c r="B20" s="44">
        <v>9</v>
      </c>
      <c r="C20" s="44">
        <v>6</v>
      </c>
      <c r="D20" s="44">
        <f>C20*365</f>
        <v>2190</v>
      </c>
      <c r="E20" s="44">
        <v>310</v>
      </c>
      <c r="F20" s="45">
        <f>E20/D20*100</f>
        <v>14.15525114155251</v>
      </c>
      <c r="G20" s="46">
        <f>E20/L20</f>
        <v>5.166666666666667</v>
      </c>
      <c r="H20" s="43">
        <v>60</v>
      </c>
      <c r="I20" s="43">
        <v>0</v>
      </c>
      <c r="J20" s="43">
        <v>0</v>
      </c>
      <c r="K20" s="43">
        <f t="shared" si="6"/>
        <v>0</v>
      </c>
      <c r="L20" s="43">
        <f t="shared" si="7"/>
        <v>60</v>
      </c>
      <c r="M20" s="47">
        <f t="shared" si="3"/>
        <v>0</v>
      </c>
    </row>
    <row r="21" spans="1:13" ht="15.75">
      <c r="A21" s="43" t="s">
        <v>379</v>
      </c>
      <c r="B21" s="44">
        <v>9</v>
      </c>
      <c r="C21" s="44">
        <v>7</v>
      </c>
      <c r="D21" s="44">
        <f>C21*365</f>
        <v>2555</v>
      </c>
      <c r="E21" s="44">
        <v>845</v>
      </c>
      <c r="F21" s="45">
        <f>E21/D21*100</f>
        <v>33.07240704500978</v>
      </c>
      <c r="G21" s="46">
        <f>E21/L21</f>
        <v>7.3478260869565215</v>
      </c>
      <c r="H21" s="43">
        <v>32</v>
      </c>
      <c r="I21" s="43">
        <v>13</v>
      </c>
      <c r="J21" s="43">
        <v>70</v>
      </c>
      <c r="K21" s="43">
        <f t="shared" si="6"/>
        <v>83</v>
      </c>
      <c r="L21" s="43">
        <f t="shared" si="7"/>
        <v>115</v>
      </c>
      <c r="M21" s="47">
        <f t="shared" si="3"/>
        <v>72.17391304347827</v>
      </c>
    </row>
    <row r="22" spans="1:13" ht="15.75">
      <c r="A22" s="43"/>
      <c r="B22" s="44"/>
      <c r="C22" s="44"/>
      <c r="D22" s="44">
        <f>C22*365</f>
        <v>0</v>
      </c>
      <c r="E22" s="44"/>
      <c r="F22" s="45">
        <v>0</v>
      </c>
      <c r="G22" s="46">
        <v>0</v>
      </c>
      <c r="H22" s="43"/>
      <c r="I22" s="43"/>
      <c r="J22" s="43"/>
      <c r="K22" s="43">
        <f t="shared" si="6"/>
        <v>0</v>
      </c>
      <c r="L22" s="43">
        <f t="shared" si="7"/>
        <v>0</v>
      </c>
      <c r="M22" s="47">
        <v>0</v>
      </c>
    </row>
    <row r="23" spans="1:13" ht="15.75">
      <c r="A23" s="43"/>
      <c r="B23" s="44"/>
      <c r="C23" s="44"/>
      <c r="D23" s="44">
        <f>C23*365</f>
        <v>0</v>
      </c>
      <c r="E23" s="44"/>
      <c r="F23" s="45">
        <v>0</v>
      </c>
      <c r="G23" s="46">
        <v>0</v>
      </c>
      <c r="H23" s="43"/>
      <c r="I23" s="43"/>
      <c r="J23" s="43"/>
      <c r="K23" s="43">
        <f t="shared" si="6"/>
        <v>0</v>
      </c>
      <c r="L23" s="43">
        <f t="shared" si="7"/>
        <v>0</v>
      </c>
      <c r="M23" s="47">
        <v>0</v>
      </c>
    </row>
    <row r="24" spans="1:13" ht="15.75">
      <c r="A24" s="53" t="s">
        <v>0</v>
      </c>
      <c r="B24" s="54">
        <f>SUM(B7:B23)</f>
        <v>11274</v>
      </c>
      <c r="C24" s="54"/>
      <c r="D24" s="54">
        <f>SUM(D7:D23)</f>
        <v>55480</v>
      </c>
      <c r="E24" s="54">
        <f>SUM(E7:E23)</f>
        <v>38517</v>
      </c>
      <c r="F24" s="55">
        <f>E24/D24*100</f>
        <v>69.42501802451334</v>
      </c>
      <c r="G24" s="56">
        <f>E24/L24</f>
        <v>3.7189340542628173</v>
      </c>
      <c r="H24" s="53">
        <f>SUM(H7:H23)</f>
        <v>9975</v>
      </c>
      <c r="I24" s="53">
        <f>SUM(I7:I23)</f>
        <v>114</v>
      </c>
      <c r="J24" s="53">
        <f>SUM(J7:J23)</f>
        <v>268</v>
      </c>
      <c r="K24" s="53">
        <f>SUM(K7:K23)</f>
        <v>382</v>
      </c>
      <c r="L24" s="53">
        <f>+K24+H24</f>
        <v>10357</v>
      </c>
      <c r="M24" s="57">
        <f>K24*100/L24</f>
        <v>3.68832673554118</v>
      </c>
    </row>
    <row r="25" spans="1:13" ht="15.75">
      <c r="A25" s="64" t="s">
        <v>326</v>
      </c>
      <c r="B25" s="58"/>
      <c r="C25" s="58"/>
      <c r="D25" s="58"/>
      <c r="E25" s="58"/>
      <c r="F25" s="58"/>
      <c r="G25" s="58"/>
      <c r="H25" s="58"/>
      <c r="I25" s="58"/>
      <c r="J25" s="58"/>
      <c r="K25" s="58"/>
      <c r="L25" s="58"/>
      <c r="M25" s="65"/>
    </row>
    <row r="26" spans="1:13" ht="15.75">
      <c r="A26" s="66" t="s">
        <v>327</v>
      </c>
      <c r="B26" s="59"/>
      <c r="C26" s="59"/>
      <c r="D26" s="59"/>
      <c r="E26" s="59"/>
      <c r="F26" s="59"/>
      <c r="G26" s="59"/>
      <c r="H26" s="59"/>
      <c r="I26" s="59"/>
      <c r="J26" s="59"/>
      <c r="K26" s="59"/>
      <c r="L26" s="59"/>
      <c r="M26" s="67"/>
    </row>
    <row r="27" spans="1:13" ht="12.75">
      <c r="A27" s="344" t="s">
        <v>283</v>
      </c>
      <c r="B27" s="345"/>
      <c r="C27" s="345"/>
      <c r="D27" s="345"/>
      <c r="E27" s="345"/>
      <c r="F27" s="345"/>
      <c r="G27" s="345"/>
      <c r="H27" s="345"/>
      <c r="I27" s="345"/>
      <c r="J27" s="345"/>
      <c r="K27" s="345"/>
      <c r="L27" s="345"/>
      <c r="M27" s="346"/>
    </row>
    <row r="28" spans="1:13" ht="35.25" customHeight="1">
      <c r="A28" s="344" t="s">
        <v>282</v>
      </c>
      <c r="B28" s="345"/>
      <c r="C28" s="345"/>
      <c r="D28" s="345"/>
      <c r="E28" s="345"/>
      <c r="F28" s="345"/>
      <c r="G28" s="345"/>
      <c r="H28" s="345"/>
      <c r="I28" s="345"/>
      <c r="J28" s="345"/>
      <c r="K28" s="345"/>
      <c r="L28" s="345"/>
      <c r="M28" s="346"/>
    </row>
    <row r="29" spans="1:13" ht="33.75" customHeight="1">
      <c r="A29" s="344" t="s">
        <v>206</v>
      </c>
      <c r="B29" s="345"/>
      <c r="C29" s="345"/>
      <c r="D29" s="345"/>
      <c r="E29" s="345"/>
      <c r="F29" s="345"/>
      <c r="G29" s="345"/>
      <c r="H29" s="345"/>
      <c r="I29" s="345"/>
      <c r="J29" s="345"/>
      <c r="K29" s="345"/>
      <c r="L29" s="345"/>
      <c r="M29" s="346"/>
    </row>
    <row r="30" spans="1:13" ht="15.75">
      <c r="A30" s="66" t="s">
        <v>202</v>
      </c>
      <c r="B30" s="59"/>
      <c r="C30" s="59"/>
      <c r="D30" s="59"/>
      <c r="E30" s="59"/>
      <c r="F30" s="59"/>
      <c r="G30" s="59"/>
      <c r="H30" s="59"/>
      <c r="I30" s="59"/>
      <c r="J30" s="59"/>
      <c r="K30" s="59"/>
      <c r="L30" s="59"/>
      <c r="M30" s="67"/>
    </row>
    <row r="31" spans="1:13" ht="15.75">
      <c r="A31" s="66" t="s">
        <v>364</v>
      </c>
      <c r="B31" s="59"/>
      <c r="C31" s="59"/>
      <c r="D31" s="59"/>
      <c r="E31" s="59"/>
      <c r="F31" s="59"/>
      <c r="G31" s="59"/>
      <c r="H31" s="59"/>
      <c r="I31" s="59"/>
      <c r="J31" s="59"/>
      <c r="K31" s="59"/>
      <c r="L31" s="59"/>
      <c r="M31" s="67"/>
    </row>
    <row r="32" spans="1:13" ht="16.5" customHeight="1">
      <c r="A32" s="347" t="s">
        <v>325</v>
      </c>
      <c r="B32" s="348"/>
      <c r="C32" s="348"/>
      <c r="D32" s="348"/>
      <c r="E32" s="348"/>
      <c r="F32" s="348"/>
      <c r="G32" s="348"/>
      <c r="H32" s="348"/>
      <c r="I32" s="348"/>
      <c r="J32" s="348"/>
      <c r="K32" s="348"/>
      <c r="L32" s="348"/>
      <c r="M32" s="349"/>
    </row>
    <row r="33" ht="15.75">
      <c r="A33" s="60"/>
    </row>
    <row r="34" ht="12.75">
      <c r="A34" s="35"/>
    </row>
    <row r="35" ht="12.75">
      <c r="A35" s="35"/>
    </row>
    <row r="36" ht="12.75">
      <c r="A36" s="35"/>
    </row>
  </sheetData>
  <sheetProtection/>
  <mergeCells count="17">
    <mergeCell ref="I4:K4"/>
    <mergeCell ref="L5:L6"/>
    <mergeCell ref="I5:K5"/>
    <mergeCell ref="G3:G6"/>
    <mergeCell ref="A2:A6"/>
    <mergeCell ref="M5:M6"/>
    <mergeCell ref="H5:H6"/>
    <mergeCell ref="A29:M29"/>
    <mergeCell ref="A32:M32"/>
    <mergeCell ref="B3:B6"/>
    <mergeCell ref="C3:C6"/>
    <mergeCell ref="D3:D6"/>
    <mergeCell ref="E3:E6"/>
    <mergeCell ref="A28:M28"/>
    <mergeCell ref="A27:M27"/>
    <mergeCell ref="F3:F6"/>
    <mergeCell ref="H2:M3"/>
  </mergeCells>
  <printOptions/>
  <pageMargins left="0.9448818897637796" right="0.1968503937007874" top="0.7480314960629921" bottom="0.5118110236220472" header="0.5118110236220472" footer="0.4724409448818898"/>
  <pageSetup horizontalDpi="1200" verticalDpi="1200" orientation="landscape" scale="70" r:id="rId1"/>
  <headerFooter alignWithMargins="0">
    <oddFooter>&amp;R&amp;"Times New Roman,Normal"&amp;9Form. Nivel Especializado</oddFooter>
  </headerFooter>
  <ignoredErrors>
    <ignoredError sqref="D7 D8:D11 D13 D15:D16 D19:D23" unlockedFormula="1"/>
  </ignoredErrors>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H33" activeCellId="1" sqref="I39 H33"/>
    </sheetView>
  </sheetViews>
  <sheetFormatPr defaultColWidth="9.140625" defaultRowHeight="12.75"/>
  <cols>
    <col min="1" max="1" width="34.7109375" style="1" customWidth="1"/>
    <col min="2" max="2" width="18.8515625" style="1" customWidth="1"/>
    <col min="3" max="3" width="21.57421875" style="1" customWidth="1"/>
    <col min="4" max="4" width="16.28125" style="1" customWidth="1"/>
    <col min="5" max="5" width="14.8515625" style="0" customWidth="1"/>
    <col min="6" max="6" width="13.7109375" style="0" customWidth="1"/>
    <col min="7" max="7" width="10.140625" style="0" customWidth="1"/>
    <col min="8" max="8" width="10.57421875" style="0" customWidth="1"/>
    <col min="9" max="9" width="12.8515625" style="0" customWidth="1"/>
    <col min="10" max="10" width="11.8515625" style="0" customWidth="1"/>
    <col min="11" max="11" width="17.7109375" style="0" customWidth="1"/>
  </cols>
  <sheetData>
    <row r="1" spans="1:4" ht="12.75">
      <c r="A1" s="29" t="s">
        <v>366</v>
      </c>
      <c r="B1" s="68"/>
      <c r="C1" s="68"/>
      <c r="D1" s="68"/>
    </row>
    <row r="2" spans="1:4" ht="12.75">
      <c r="A2" s="359" t="s">
        <v>217</v>
      </c>
      <c r="B2" s="361" t="s">
        <v>246</v>
      </c>
      <c r="C2" s="361" t="s">
        <v>247</v>
      </c>
      <c r="D2" s="359" t="s">
        <v>0</v>
      </c>
    </row>
    <row r="3" spans="1:4" ht="12.75" customHeight="1">
      <c r="A3" s="360"/>
      <c r="B3" s="362"/>
      <c r="C3" s="362"/>
      <c r="D3" s="360"/>
    </row>
    <row r="4" spans="1:4" ht="12.75">
      <c r="A4" s="31" t="s">
        <v>244</v>
      </c>
      <c r="B4" s="31">
        <v>208</v>
      </c>
      <c r="C4" s="31">
        <v>593</v>
      </c>
      <c r="D4" s="69">
        <f>SUM(B4:C4)</f>
        <v>801</v>
      </c>
    </row>
    <row r="5" spans="1:4" ht="12.75">
      <c r="A5" s="31" t="s">
        <v>104</v>
      </c>
      <c r="B5" s="31">
        <v>299</v>
      </c>
      <c r="C5" s="31">
        <v>971</v>
      </c>
      <c r="D5" s="69">
        <f>SUM(B5:C5)</f>
        <v>1270</v>
      </c>
    </row>
    <row r="6" spans="1:4" ht="12.75">
      <c r="A6" s="70" t="s">
        <v>57</v>
      </c>
      <c r="B6" s="70"/>
      <c r="C6" s="70"/>
      <c r="D6" s="71">
        <f>SUM(D4:D5)</f>
        <v>2071</v>
      </c>
    </row>
    <row r="7" spans="1:4" ht="12.75">
      <c r="A7" s="31" t="s">
        <v>58</v>
      </c>
      <c r="B7" s="31">
        <v>502</v>
      </c>
      <c r="C7" s="31">
        <v>1565</v>
      </c>
      <c r="D7" s="69">
        <f>SUM(B7:C7)</f>
        <v>2067</v>
      </c>
    </row>
    <row r="8" spans="1:4" ht="12.75">
      <c r="A8" s="31" t="s">
        <v>59</v>
      </c>
      <c r="B8" s="31">
        <v>8</v>
      </c>
      <c r="C8" s="31">
        <v>9</v>
      </c>
      <c r="D8" s="69">
        <f>SUM(B8:C8)</f>
        <v>17</v>
      </c>
    </row>
    <row r="9" spans="1:4" ht="12.75">
      <c r="A9" s="70" t="s">
        <v>60</v>
      </c>
      <c r="B9" s="70"/>
      <c r="C9" s="70"/>
      <c r="D9" s="71">
        <f>SUM(D7:D8)</f>
        <v>2084</v>
      </c>
    </row>
    <row r="10" spans="1:4" ht="12.75">
      <c r="A10" s="31" t="s">
        <v>61</v>
      </c>
      <c r="B10" s="31">
        <v>135</v>
      </c>
      <c r="C10" s="31">
        <v>330</v>
      </c>
      <c r="D10" s="69">
        <f aca="true" t="shared" si="0" ref="D10:D16">SUM(B10:C10)</f>
        <v>465</v>
      </c>
    </row>
    <row r="11" spans="1:4" ht="12.75">
      <c r="A11" s="31" t="s">
        <v>62</v>
      </c>
      <c r="B11" s="31">
        <v>45</v>
      </c>
      <c r="C11" s="31">
        <v>120</v>
      </c>
      <c r="D11" s="69">
        <f t="shared" si="0"/>
        <v>165</v>
      </c>
    </row>
    <row r="12" spans="1:4" ht="13.5" customHeight="1">
      <c r="A12" s="31" t="s">
        <v>81</v>
      </c>
      <c r="B12" s="31">
        <v>0</v>
      </c>
      <c r="C12" s="31">
        <v>0</v>
      </c>
      <c r="D12" s="69">
        <f t="shared" si="0"/>
        <v>0</v>
      </c>
    </row>
    <row r="13" spans="1:4" ht="13.5" customHeight="1">
      <c r="A13" s="72" t="s">
        <v>245</v>
      </c>
      <c r="B13" s="31">
        <v>0</v>
      </c>
      <c r="C13" s="31">
        <v>0</v>
      </c>
      <c r="D13" s="69">
        <f t="shared" si="0"/>
        <v>0</v>
      </c>
    </row>
    <row r="14" spans="1:4" ht="13.5" customHeight="1">
      <c r="A14" s="72" t="s">
        <v>322</v>
      </c>
      <c r="B14" s="31">
        <v>0</v>
      </c>
      <c r="C14" s="31">
        <v>0</v>
      </c>
      <c r="D14" s="69">
        <f t="shared" si="0"/>
        <v>0</v>
      </c>
    </row>
    <row r="15" spans="1:4" ht="13.5" customHeight="1">
      <c r="A15" s="72" t="s">
        <v>323</v>
      </c>
      <c r="B15" s="31">
        <v>3</v>
      </c>
      <c r="C15" s="31">
        <v>12</v>
      </c>
      <c r="D15" s="69">
        <f t="shared" si="0"/>
        <v>15</v>
      </c>
    </row>
    <row r="16" spans="1:4" ht="13.5" customHeight="1">
      <c r="A16" s="72" t="s">
        <v>324</v>
      </c>
      <c r="B16" s="31">
        <v>0</v>
      </c>
      <c r="C16" s="31">
        <v>0</v>
      </c>
      <c r="D16" s="69">
        <f t="shared" si="0"/>
        <v>0</v>
      </c>
    </row>
    <row r="17" spans="1:4" ht="13.5" customHeight="1">
      <c r="A17" s="14"/>
      <c r="B17" s="14"/>
      <c r="C17" s="14"/>
      <c r="D17" s="14"/>
    </row>
    <row r="18" spans="1:4" ht="13.5">
      <c r="A18" s="6"/>
      <c r="B18" s="6"/>
      <c r="C18" s="6"/>
      <c r="D18" s="6"/>
    </row>
    <row r="19" ht="12.75">
      <c r="A19" s="14"/>
    </row>
    <row r="20" spans="1:3" ht="12.75">
      <c r="A20" s="2"/>
      <c r="B20" s="2"/>
      <c r="C20" s="2"/>
    </row>
    <row r="21" spans="1:3" ht="12.75">
      <c r="A21" s="2"/>
      <c r="B21" s="2"/>
      <c r="C21" s="2"/>
    </row>
    <row r="22" spans="1:4" ht="12.75">
      <c r="A22" s="3"/>
      <c r="B22" s="3"/>
      <c r="C22" s="3"/>
      <c r="D22" s="3"/>
    </row>
    <row r="23" spans="1:4" ht="12.75">
      <c r="A23" s="3"/>
      <c r="B23" s="3"/>
      <c r="C23" s="3"/>
      <c r="D23" s="3"/>
    </row>
    <row r="24" spans="1:4" ht="12.75">
      <c r="A24" s="3"/>
      <c r="B24" s="3"/>
      <c r="C24" s="3"/>
      <c r="D24" s="3"/>
    </row>
    <row r="25" spans="1:4" ht="12.75">
      <c r="A25" s="3"/>
      <c r="B25" s="3"/>
      <c r="C25" s="3"/>
      <c r="D25" s="3"/>
    </row>
    <row r="26" spans="1:4" ht="12.75">
      <c r="A26" s="3"/>
      <c r="B26" s="3"/>
      <c r="C26" s="3"/>
      <c r="D26" s="3"/>
    </row>
    <row r="27" spans="1:4" ht="12.75">
      <c r="A27" s="3"/>
      <c r="B27" s="3"/>
      <c r="C27" s="3"/>
      <c r="D27" s="3"/>
    </row>
    <row r="28" spans="1:4" ht="12.75">
      <c r="A28" s="3"/>
      <c r="B28" s="3"/>
      <c r="C28" s="3"/>
      <c r="D28" s="3"/>
    </row>
    <row r="29" spans="1:4" ht="12.75">
      <c r="A29" s="3"/>
      <c r="B29" s="3"/>
      <c r="C29" s="3"/>
      <c r="D29" s="3"/>
    </row>
  </sheetData>
  <sheetProtection/>
  <mergeCells count="4">
    <mergeCell ref="A2:A3"/>
    <mergeCell ref="B2:B3"/>
    <mergeCell ref="C2:C3"/>
    <mergeCell ref="D2:D3"/>
  </mergeCells>
  <printOptions/>
  <pageMargins left="1.44" right="0.35433070866141736" top="0.96" bottom="0.5118110236220472" header="0.5118110236220472" footer="0.4724409448818898"/>
  <pageSetup horizontalDpi="1200" verticalDpi="1200" orientation="portrait" scale="90" r:id="rId1"/>
  <headerFooter alignWithMargins="0">
    <oddFooter>&amp;R&amp;"Times New Roman,Normal"&amp;9Form. Nivel Especializado</oddFooter>
  </headerFooter>
</worksheet>
</file>

<file path=xl/worksheets/sheet4.xml><?xml version="1.0" encoding="utf-8"?>
<worksheet xmlns="http://schemas.openxmlformats.org/spreadsheetml/2006/main" xmlns:r="http://schemas.openxmlformats.org/officeDocument/2006/relationships">
  <dimension ref="A1:D23"/>
  <sheetViews>
    <sheetView zoomScalePageLayoutView="0" workbookViewId="0" topLeftCell="A3">
      <selection activeCell="H33" activeCellId="1" sqref="I39 H33"/>
    </sheetView>
  </sheetViews>
  <sheetFormatPr defaultColWidth="9.140625" defaultRowHeight="12.75"/>
  <cols>
    <col min="1" max="1" width="27.00390625" style="14" customWidth="1"/>
    <col min="2" max="2" width="11.00390625" style="14" customWidth="1"/>
    <col min="3" max="4" width="11.421875" style="14" customWidth="1"/>
    <col min="5" max="5" width="11.8515625" style="0" customWidth="1"/>
    <col min="6" max="6" width="17.7109375" style="0" customWidth="1"/>
  </cols>
  <sheetData>
    <row r="1" spans="1:4" ht="12.75">
      <c r="A1" s="73" t="s">
        <v>367</v>
      </c>
      <c r="B1" s="74"/>
      <c r="C1" s="74"/>
      <c r="D1" s="75"/>
    </row>
    <row r="2" spans="1:4" ht="25.5">
      <c r="A2" s="76" t="s">
        <v>218</v>
      </c>
      <c r="B2" s="77" t="s">
        <v>109</v>
      </c>
      <c r="C2" s="77" t="s">
        <v>63</v>
      </c>
      <c r="D2" s="78" t="s">
        <v>0</v>
      </c>
    </row>
    <row r="3" spans="1:4" ht="12.75">
      <c r="A3" s="79" t="s">
        <v>248</v>
      </c>
      <c r="B3" s="31">
        <v>435</v>
      </c>
      <c r="C3" s="31">
        <v>364</v>
      </c>
      <c r="D3" s="80">
        <f aca="true" t="shared" si="0" ref="D3:D23">SUM(B3:C3)</f>
        <v>799</v>
      </c>
    </row>
    <row r="4" spans="1:4" ht="13.5" customHeight="1">
      <c r="A4" s="79" t="s">
        <v>7</v>
      </c>
      <c r="B4" s="31">
        <v>43</v>
      </c>
      <c r="C4" s="31">
        <v>19</v>
      </c>
      <c r="D4" s="80">
        <f t="shared" si="0"/>
        <v>62</v>
      </c>
    </row>
    <row r="5" spans="1:4" ht="12.75">
      <c r="A5" s="79" t="s">
        <v>10</v>
      </c>
      <c r="B5" s="31">
        <v>0</v>
      </c>
      <c r="C5" s="31">
        <v>0</v>
      </c>
      <c r="D5" s="80">
        <f t="shared" si="0"/>
        <v>0</v>
      </c>
    </row>
    <row r="6" spans="1:4" ht="12.75">
      <c r="A6" s="79" t="s">
        <v>46</v>
      </c>
      <c r="B6" s="31">
        <v>0</v>
      </c>
      <c r="C6" s="31">
        <v>0</v>
      </c>
      <c r="D6" s="80">
        <f t="shared" si="0"/>
        <v>0</v>
      </c>
    </row>
    <row r="7" spans="1:4" ht="12.75">
      <c r="A7" s="79" t="s">
        <v>45</v>
      </c>
      <c r="B7" s="31">
        <v>5</v>
      </c>
      <c r="C7" s="31">
        <v>31</v>
      </c>
      <c r="D7" s="80">
        <f t="shared" si="0"/>
        <v>36</v>
      </c>
    </row>
    <row r="8" spans="1:4" ht="12.75">
      <c r="A8" s="79" t="s">
        <v>250</v>
      </c>
      <c r="B8" s="31">
        <v>4</v>
      </c>
      <c r="C8" s="31">
        <v>0</v>
      </c>
      <c r="D8" s="80">
        <f t="shared" si="0"/>
        <v>4</v>
      </c>
    </row>
    <row r="9" spans="1:4" ht="12.75">
      <c r="A9" s="79" t="s">
        <v>251</v>
      </c>
      <c r="B9" s="31">
        <v>3</v>
      </c>
      <c r="C9" s="31">
        <v>0</v>
      </c>
      <c r="D9" s="80">
        <f t="shared" si="0"/>
        <v>3</v>
      </c>
    </row>
    <row r="10" spans="1:4" ht="12.75">
      <c r="A10" s="79" t="s">
        <v>6</v>
      </c>
      <c r="B10" s="31">
        <v>0</v>
      </c>
      <c r="C10" s="31">
        <v>0</v>
      </c>
      <c r="D10" s="80">
        <f t="shared" si="0"/>
        <v>0</v>
      </c>
    </row>
    <row r="11" spans="1:4" ht="12.75">
      <c r="A11" s="79" t="s">
        <v>5</v>
      </c>
      <c r="B11" s="31">
        <v>403</v>
      </c>
      <c r="C11" s="31">
        <v>2</v>
      </c>
      <c r="D11" s="80">
        <f t="shared" si="0"/>
        <v>405</v>
      </c>
    </row>
    <row r="12" spans="1:4" ht="12.75">
      <c r="A12" s="79" t="s">
        <v>4</v>
      </c>
      <c r="B12" s="31">
        <v>960</v>
      </c>
      <c r="C12" s="31">
        <v>1093</v>
      </c>
      <c r="D12" s="80">
        <f t="shared" si="0"/>
        <v>2053</v>
      </c>
    </row>
    <row r="13" spans="1:4" ht="12.75">
      <c r="A13" s="79" t="s">
        <v>44</v>
      </c>
      <c r="B13" s="31">
        <v>10</v>
      </c>
      <c r="C13" s="31">
        <v>17</v>
      </c>
      <c r="D13" s="80">
        <f t="shared" si="0"/>
        <v>27</v>
      </c>
    </row>
    <row r="14" spans="1:4" ht="12.75">
      <c r="A14" s="79" t="s">
        <v>47</v>
      </c>
      <c r="B14" s="31">
        <v>0</v>
      </c>
      <c r="C14" s="31">
        <v>0</v>
      </c>
      <c r="D14" s="80">
        <f t="shared" si="0"/>
        <v>0</v>
      </c>
    </row>
    <row r="15" spans="1:4" ht="12.75">
      <c r="A15" s="79" t="s">
        <v>249</v>
      </c>
      <c r="B15" s="31">
        <v>0</v>
      </c>
      <c r="C15" s="31">
        <v>0</v>
      </c>
      <c r="D15" s="80">
        <f t="shared" si="0"/>
        <v>0</v>
      </c>
    </row>
    <row r="16" spans="1:4" ht="12.75" customHeight="1">
      <c r="A16" s="79" t="s">
        <v>252</v>
      </c>
      <c r="B16" s="31">
        <v>0</v>
      </c>
      <c r="C16" s="31">
        <v>0</v>
      </c>
      <c r="D16" s="80">
        <f t="shared" si="0"/>
        <v>0</v>
      </c>
    </row>
    <row r="17" spans="1:4" ht="15" customHeight="1">
      <c r="A17" s="81" t="s">
        <v>281</v>
      </c>
      <c r="B17" s="31">
        <v>0</v>
      </c>
      <c r="C17" s="31">
        <v>0</v>
      </c>
      <c r="D17" s="80">
        <f t="shared" si="0"/>
        <v>0</v>
      </c>
    </row>
    <row r="18" spans="1:4" ht="15" customHeight="1">
      <c r="A18" s="81"/>
      <c r="B18" s="31"/>
      <c r="C18" s="31"/>
      <c r="D18" s="80">
        <f t="shared" si="0"/>
        <v>0</v>
      </c>
    </row>
    <row r="19" spans="1:4" ht="15" customHeight="1">
      <c r="A19" s="81"/>
      <c r="B19" s="31"/>
      <c r="C19" s="31"/>
      <c r="D19" s="80">
        <f t="shared" si="0"/>
        <v>0</v>
      </c>
    </row>
    <row r="20" spans="1:4" ht="15" customHeight="1">
      <c r="A20" s="81"/>
      <c r="B20" s="31"/>
      <c r="C20" s="31"/>
      <c r="D20" s="80">
        <f t="shared" si="0"/>
        <v>0</v>
      </c>
    </row>
    <row r="21" spans="1:4" ht="15" customHeight="1">
      <c r="A21" s="81"/>
      <c r="B21" s="31"/>
      <c r="C21" s="31"/>
      <c r="D21" s="80">
        <f t="shared" si="0"/>
        <v>0</v>
      </c>
    </row>
    <row r="22" spans="1:4" ht="15" customHeight="1">
      <c r="A22" s="81"/>
      <c r="B22" s="31"/>
      <c r="C22" s="31"/>
      <c r="D22" s="80">
        <f t="shared" si="0"/>
        <v>0</v>
      </c>
    </row>
    <row r="23" spans="1:4" ht="15" customHeight="1">
      <c r="A23" s="82"/>
      <c r="B23" s="83"/>
      <c r="C23" s="83"/>
      <c r="D23" s="84">
        <f t="shared" si="0"/>
        <v>0</v>
      </c>
    </row>
    <row r="24" ht="15" customHeight="1"/>
    <row r="25" ht="15" customHeight="1"/>
    <row r="26" ht="15" customHeight="1"/>
  </sheetData>
  <sheetProtection/>
  <printOptions/>
  <pageMargins left="1.44" right="0.35433070866141736" top="0.96" bottom="0.5118110236220472" header="0.5118110236220472" footer="0.4724409448818898"/>
  <pageSetup horizontalDpi="1200" verticalDpi="1200" orientation="portrait" scale="90" r:id="rId1"/>
  <headerFooter alignWithMargins="0">
    <oddFooter>&amp;R&amp;"Times New Roman,Normal"&amp;9Form. Nivel Especializado</oddFooter>
  </headerFooter>
</worksheet>
</file>

<file path=xl/worksheets/sheet5.xml><?xml version="1.0" encoding="utf-8"?>
<worksheet xmlns="http://schemas.openxmlformats.org/spreadsheetml/2006/main" xmlns:r="http://schemas.openxmlformats.org/officeDocument/2006/relationships">
  <dimension ref="A1:H30"/>
  <sheetViews>
    <sheetView zoomScalePageLayoutView="0" workbookViewId="0" topLeftCell="A5">
      <selection activeCell="H33" activeCellId="1" sqref="I39 H33"/>
    </sheetView>
  </sheetViews>
  <sheetFormatPr defaultColWidth="9.140625" defaultRowHeight="12.75"/>
  <cols>
    <col min="1" max="1" width="24.140625" style="14" customWidth="1"/>
    <col min="2" max="2" width="12.7109375" style="14" customWidth="1"/>
    <col min="3" max="3" width="12.8515625" style="14" customWidth="1"/>
    <col min="4" max="4" width="10.8515625" style="14" customWidth="1"/>
    <col min="5" max="5" width="12.7109375" style="14" customWidth="1"/>
    <col min="6" max="6" width="13.57421875" style="14" customWidth="1"/>
    <col min="7" max="7" width="11.7109375" style="14" customWidth="1"/>
    <col min="8" max="8" width="12.57421875" style="14" customWidth="1"/>
  </cols>
  <sheetData>
    <row r="1" spans="1:8" ht="12.75">
      <c r="A1" s="29" t="s">
        <v>219</v>
      </c>
      <c r="B1" s="68"/>
      <c r="C1" s="68"/>
      <c r="D1" s="68"/>
      <c r="E1" s="68"/>
      <c r="F1" s="68"/>
      <c r="G1" s="68"/>
      <c r="H1" s="68"/>
    </row>
    <row r="2" spans="1:8" ht="12.75">
      <c r="A2" s="95" t="s">
        <v>253</v>
      </c>
      <c r="B2" s="96"/>
      <c r="C2" s="96"/>
      <c r="D2" s="96"/>
      <c r="E2" s="96"/>
      <c r="F2" s="96"/>
      <c r="G2" s="96"/>
      <c r="H2" s="96"/>
    </row>
    <row r="3" spans="1:8" ht="13.5" customHeight="1">
      <c r="A3" s="364" t="s">
        <v>32</v>
      </c>
      <c r="B3" s="363" t="s">
        <v>220</v>
      </c>
      <c r="C3" s="363"/>
      <c r="D3" s="363"/>
      <c r="E3" s="363" t="s">
        <v>221</v>
      </c>
      <c r="F3" s="363"/>
      <c r="G3" s="363"/>
      <c r="H3" s="364" t="s">
        <v>182</v>
      </c>
    </row>
    <row r="4" spans="1:8" ht="12.75">
      <c r="A4" s="364"/>
      <c r="B4" s="86" t="s">
        <v>215</v>
      </c>
      <c r="C4" s="86" t="s">
        <v>76</v>
      </c>
      <c r="D4" s="87" t="s">
        <v>0</v>
      </c>
      <c r="E4" s="86" t="s">
        <v>215</v>
      </c>
      <c r="F4" s="86" t="s">
        <v>76</v>
      </c>
      <c r="G4" s="87" t="s">
        <v>0</v>
      </c>
      <c r="H4" s="364"/>
    </row>
    <row r="5" spans="1:8" ht="12.75">
      <c r="A5" s="88" t="s">
        <v>87</v>
      </c>
      <c r="B5" s="89">
        <v>1055</v>
      </c>
      <c r="C5" s="89">
        <v>3415</v>
      </c>
      <c r="D5" s="90">
        <f aca="true" t="shared" si="0" ref="D5:D13">SUM(B5:C5)</f>
        <v>4470</v>
      </c>
      <c r="E5" s="89">
        <v>827</v>
      </c>
      <c r="F5" s="89">
        <v>4559</v>
      </c>
      <c r="G5" s="90">
        <f aca="true" t="shared" si="1" ref="G5:G13">SUM(E5:F5)</f>
        <v>5386</v>
      </c>
      <c r="H5" s="90">
        <f>+G5+D5</f>
        <v>9856</v>
      </c>
    </row>
    <row r="6" spans="1:8" ht="12.75">
      <c r="A6" s="88" t="s">
        <v>88</v>
      </c>
      <c r="B6" s="89">
        <v>163</v>
      </c>
      <c r="C6" s="89">
        <v>972</v>
      </c>
      <c r="D6" s="90">
        <f t="shared" si="0"/>
        <v>1135</v>
      </c>
      <c r="E6" s="89">
        <v>745</v>
      </c>
      <c r="F6" s="89">
        <v>4317</v>
      </c>
      <c r="G6" s="90">
        <f t="shared" si="1"/>
        <v>5062</v>
      </c>
      <c r="H6" s="90">
        <f aca="true" t="shared" si="2" ref="H6:H13">+G6+D6</f>
        <v>6197</v>
      </c>
    </row>
    <row r="7" spans="1:8" ht="12.75">
      <c r="A7" s="88" t="s">
        <v>89</v>
      </c>
      <c r="B7" s="89">
        <v>63</v>
      </c>
      <c r="C7" s="89">
        <v>849</v>
      </c>
      <c r="D7" s="90">
        <f t="shared" si="0"/>
        <v>912</v>
      </c>
      <c r="E7" s="89">
        <v>2227</v>
      </c>
      <c r="F7" s="89">
        <v>6495</v>
      </c>
      <c r="G7" s="90">
        <f t="shared" si="1"/>
        <v>8722</v>
      </c>
      <c r="H7" s="90">
        <f t="shared" si="2"/>
        <v>9634</v>
      </c>
    </row>
    <row r="8" spans="1:8" ht="18" customHeight="1">
      <c r="A8" s="91" t="s">
        <v>222</v>
      </c>
      <c r="B8" s="92">
        <f>SUM(B5:B7)</f>
        <v>1281</v>
      </c>
      <c r="C8" s="92">
        <f>SUM(C5:C7)</f>
        <v>5236</v>
      </c>
      <c r="D8" s="92">
        <f t="shared" si="0"/>
        <v>6517</v>
      </c>
      <c r="E8" s="92">
        <f>SUM(E5:E7)</f>
        <v>3799</v>
      </c>
      <c r="F8" s="92">
        <f>SUM(F5:F7)</f>
        <v>15371</v>
      </c>
      <c r="G8" s="92">
        <f t="shared" si="1"/>
        <v>19170</v>
      </c>
      <c r="H8" s="92">
        <f t="shared" si="2"/>
        <v>25687</v>
      </c>
    </row>
    <row r="9" spans="1:8" ht="15" customHeight="1">
      <c r="A9" s="88" t="s">
        <v>28</v>
      </c>
      <c r="B9" s="89">
        <v>1752</v>
      </c>
      <c r="C9" s="89">
        <v>11506</v>
      </c>
      <c r="D9" s="90">
        <f t="shared" si="0"/>
        <v>13258</v>
      </c>
      <c r="E9" s="89">
        <v>0</v>
      </c>
      <c r="F9" s="89">
        <v>0</v>
      </c>
      <c r="G9" s="90">
        <f t="shared" si="1"/>
        <v>0</v>
      </c>
      <c r="H9" s="90">
        <f t="shared" si="2"/>
        <v>13258</v>
      </c>
    </row>
    <row r="10" spans="1:8" ht="12" customHeight="1">
      <c r="A10" s="88" t="s">
        <v>90</v>
      </c>
      <c r="B10" s="89">
        <v>0</v>
      </c>
      <c r="C10" s="89">
        <v>0</v>
      </c>
      <c r="D10" s="90">
        <f t="shared" si="0"/>
        <v>0</v>
      </c>
      <c r="E10" s="89">
        <v>0</v>
      </c>
      <c r="F10" s="89">
        <v>0</v>
      </c>
      <c r="G10" s="90">
        <f t="shared" si="1"/>
        <v>0</v>
      </c>
      <c r="H10" s="90">
        <f t="shared" si="2"/>
        <v>0</v>
      </c>
    </row>
    <row r="11" spans="1:8" ht="12.75">
      <c r="A11" s="91" t="s">
        <v>222</v>
      </c>
      <c r="B11" s="92">
        <f>SUM(B9:B10)</f>
        <v>1752</v>
      </c>
      <c r="C11" s="92">
        <f>SUM(C9:C10)</f>
        <v>11506</v>
      </c>
      <c r="D11" s="92">
        <f t="shared" si="0"/>
        <v>13258</v>
      </c>
      <c r="E11" s="92">
        <f>SUM(E9:E10)</f>
        <v>0</v>
      </c>
      <c r="F11" s="92">
        <f>SUM(F9:F10)</f>
        <v>0</v>
      </c>
      <c r="G11" s="92">
        <f t="shared" si="1"/>
        <v>0</v>
      </c>
      <c r="H11" s="92">
        <f t="shared" si="2"/>
        <v>13258</v>
      </c>
    </row>
    <row r="12" spans="1:8" ht="12.75">
      <c r="A12" s="88" t="s">
        <v>91</v>
      </c>
      <c r="B12" s="89">
        <v>465</v>
      </c>
      <c r="C12" s="89">
        <v>691</v>
      </c>
      <c r="D12" s="90">
        <f t="shared" si="0"/>
        <v>1156</v>
      </c>
      <c r="E12" s="89">
        <v>0</v>
      </c>
      <c r="F12" s="89">
        <v>0</v>
      </c>
      <c r="G12" s="90">
        <v>0</v>
      </c>
      <c r="H12" s="90">
        <f t="shared" si="2"/>
        <v>1156</v>
      </c>
    </row>
    <row r="13" spans="1:8" ht="12.75">
      <c r="A13" s="93" t="s">
        <v>182</v>
      </c>
      <c r="B13" s="94">
        <f>+B12+B11+B8</f>
        <v>3498</v>
      </c>
      <c r="C13" s="94">
        <f>+C12+C11+C8</f>
        <v>17433</v>
      </c>
      <c r="D13" s="94">
        <f t="shared" si="0"/>
        <v>20931</v>
      </c>
      <c r="E13" s="94">
        <f>+E12+E11+E8</f>
        <v>3799</v>
      </c>
      <c r="F13" s="94">
        <f>+F12+F11+F8</f>
        <v>15371</v>
      </c>
      <c r="G13" s="94">
        <f t="shared" si="1"/>
        <v>19170</v>
      </c>
      <c r="H13" s="94">
        <f t="shared" si="2"/>
        <v>40101</v>
      </c>
    </row>
    <row r="14" spans="1:8" ht="12.75">
      <c r="A14" s="97" t="s">
        <v>368</v>
      </c>
      <c r="B14" s="98"/>
      <c r="C14" s="98"/>
      <c r="D14" s="98"/>
      <c r="E14" s="98"/>
      <c r="F14" s="98"/>
      <c r="G14" s="98"/>
      <c r="H14" s="98"/>
    </row>
    <row r="15" spans="1:8" ht="12.75">
      <c r="A15" s="13"/>
      <c r="B15" s="85"/>
      <c r="C15" s="85"/>
      <c r="D15" s="85"/>
      <c r="E15" s="85"/>
      <c r="F15" s="85"/>
      <c r="G15" s="85"/>
      <c r="H15" s="85"/>
    </row>
    <row r="16" spans="1:8" ht="12.75">
      <c r="A16" s="99" t="s">
        <v>223</v>
      </c>
      <c r="B16" s="98"/>
      <c r="C16" s="98"/>
      <c r="D16" s="98"/>
      <c r="E16" s="98"/>
      <c r="F16" s="98"/>
      <c r="G16" s="98"/>
      <c r="H16" s="98"/>
    </row>
    <row r="17" spans="1:8" ht="38.25">
      <c r="A17" s="100" t="s">
        <v>224</v>
      </c>
      <c r="B17" s="101" t="s">
        <v>255</v>
      </c>
      <c r="C17" s="101" t="s">
        <v>256</v>
      </c>
      <c r="D17" s="100" t="s">
        <v>215</v>
      </c>
      <c r="E17" s="100" t="s">
        <v>76</v>
      </c>
      <c r="F17" s="85"/>
      <c r="G17" s="85"/>
      <c r="H17" s="85"/>
    </row>
    <row r="18" spans="1:8" ht="12.75">
      <c r="A18" s="104" t="s">
        <v>86</v>
      </c>
      <c r="B18" s="105">
        <v>96</v>
      </c>
      <c r="C18" s="105"/>
      <c r="D18" s="104">
        <v>46</v>
      </c>
      <c r="E18" s="104">
        <v>50</v>
      </c>
      <c r="F18" s="85"/>
      <c r="G18" s="85"/>
      <c r="H18" s="85"/>
    </row>
    <row r="19" spans="1:8" ht="12.75">
      <c r="A19" s="104" t="s">
        <v>85</v>
      </c>
      <c r="B19" s="105">
        <v>331</v>
      </c>
      <c r="C19" s="105"/>
      <c r="D19" s="104">
        <v>109</v>
      </c>
      <c r="E19" s="104">
        <v>222</v>
      </c>
      <c r="F19" s="85"/>
      <c r="G19" s="85"/>
      <c r="H19" s="85"/>
    </row>
    <row r="20" spans="1:8" ht="12.75">
      <c r="A20" s="104" t="s">
        <v>82</v>
      </c>
      <c r="B20" s="105">
        <v>0</v>
      </c>
      <c r="C20" s="105"/>
      <c r="D20" s="104">
        <v>0</v>
      </c>
      <c r="E20" s="104">
        <v>0</v>
      </c>
      <c r="F20" s="85"/>
      <c r="G20" s="85"/>
      <c r="H20" s="85"/>
    </row>
    <row r="21" spans="1:8" ht="12.75">
      <c r="A21" s="104" t="s">
        <v>83</v>
      </c>
      <c r="B21" s="105">
        <v>0</v>
      </c>
      <c r="C21" s="105"/>
      <c r="D21" s="104">
        <v>0</v>
      </c>
      <c r="E21" s="104">
        <v>0</v>
      </c>
      <c r="F21" s="85"/>
      <c r="G21" s="85"/>
      <c r="H21" s="85"/>
    </row>
    <row r="22" spans="1:8" ht="12.75">
      <c r="A22" s="104" t="s">
        <v>84</v>
      </c>
      <c r="B22" s="105">
        <v>105</v>
      </c>
      <c r="C22" s="105"/>
      <c r="D22" s="104">
        <v>49</v>
      </c>
      <c r="E22" s="104">
        <v>56</v>
      </c>
      <c r="F22" s="85"/>
      <c r="G22" s="85"/>
      <c r="H22" s="85"/>
    </row>
    <row r="23" spans="1:8" ht="12.75">
      <c r="A23" s="104" t="s">
        <v>56</v>
      </c>
      <c r="B23" s="105">
        <v>394</v>
      </c>
      <c r="C23" s="105"/>
      <c r="D23" s="104">
        <v>128</v>
      </c>
      <c r="E23" s="104">
        <v>266</v>
      </c>
      <c r="F23" s="85"/>
      <c r="G23" s="85"/>
      <c r="H23" s="85"/>
    </row>
    <row r="24" spans="1:8" ht="12.75">
      <c r="A24" s="104" t="s">
        <v>14</v>
      </c>
      <c r="B24" s="105">
        <v>26</v>
      </c>
      <c r="C24" s="105"/>
      <c r="D24" s="104">
        <v>9</v>
      </c>
      <c r="E24" s="104">
        <v>17</v>
      </c>
      <c r="F24" s="85"/>
      <c r="G24" s="85"/>
      <c r="H24" s="85"/>
    </row>
    <row r="25" spans="1:8" ht="12.75">
      <c r="A25" s="104" t="s">
        <v>254</v>
      </c>
      <c r="B25" s="105">
        <v>631</v>
      </c>
      <c r="C25" s="105"/>
      <c r="D25" s="104">
        <v>279</v>
      </c>
      <c r="E25" s="104">
        <v>352</v>
      </c>
      <c r="F25" s="85"/>
      <c r="G25" s="85"/>
      <c r="H25" s="85"/>
    </row>
    <row r="26" spans="1:8" ht="12.75">
      <c r="A26" s="104"/>
      <c r="B26" s="105"/>
      <c r="C26" s="105"/>
      <c r="D26" s="104"/>
      <c r="E26" s="104"/>
      <c r="F26" s="85"/>
      <c r="G26" s="85"/>
      <c r="H26" s="85"/>
    </row>
    <row r="27" spans="1:8" ht="12.75">
      <c r="A27" s="104"/>
      <c r="B27" s="105"/>
      <c r="C27" s="105"/>
      <c r="D27" s="104"/>
      <c r="E27" s="104"/>
      <c r="F27" s="85"/>
      <c r="G27" s="85"/>
      <c r="H27" s="85"/>
    </row>
    <row r="28" spans="1:8" ht="12.75">
      <c r="A28" s="104"/>
      <c r="B28" s="105"/>
      <c r="C28" s="105"/>
      <c r="D28" s="104"/>
      <c r="E28" s="104"/>
      <c r="F28" s="85"/>
      <c r="G28" s="85"/>
      <c r="H28" s="85"/>
    </row>
    <row r="29" spans="1:8" ht="12.75">
      <c r="A29" s="102" t="s">
        <v>0</v>
      </c>
      <c r="B29" s="103">
        <f>SUM(B20:B25)</f>
        <v>1156</v>
      </c>
      <c r="C29" s="103">
        <f>SUM(C20:C25)</f>
        <v>0</v>
      </c>
      <c r="D29" s="103">
        <f>SUM(D20:D25)</f>
        <v>465</v>
      </c>
      <c r="E29" s="103">
        <f>SUM(E20:E25)</f>
        <v>691</v>
      </c>
      <c r="F29" s="85"/>
      <c r="G29" s="85"/>
      <c r="H29" s="85"/>
    </row>
    <row r="30" spans="1:8" ht="12.75">
      <c r="A30" s="106" t="s">
        <v>37</v>
      </c>
      <c r="B30" s="107"/>
      <c r="C30" s="108"/>
      <c r="D30" s="108"/>
      <c r="E30" s="109"/>
      <c r="F30" s="85"/>
      <c r="G30" s="85"/>
      <c r="H30" s="85"/>
    </row>
  </sheetData>
  <sheetProtection/>
  <mergeCells count="4">
    <mergeCell ref="E3:G3"/>
    <mergeCell ref="H3:H4"/>
    <mergeCell ref="A3:A4"/>
    <mergeCell ref="B3:D3"/>
  </mergeCells>
  <printOptions/>
  <pageMargins left="0.99" right="0.1968503937007874" top="0.7480314960629921" bottom="0.5118110236220472" header="0.5118110236220472" footer="0.4724409448818898"/>
  <pageSetup horizontalDpi="1200" verticalDpi="1200" orientation="landscape" scale="80" r:id="rId1"/>
  <headerFooter alignWithMargins="0">
    <oddFooter>&amp;R&amp;"Times New Roman,Normal"&amp;9Form. Nivel Especializado</oddFooter>
  </headerFooter>
</worksheet>
</file>

<file path=xl/worksheets/sheet6.xml><?xml version="1.0" encoding="utf-8"?>
<worksheet xmlns="http://schemas.openxmlformats.org/spreadsheetml/2006/main" xmlns:r="http://schemas.openxmlformats.org/officeDocument/2006/relationships">
  <dimension ref="A1:K82"/>
  <sheetViews>
    <sheetView zoomScalePageLayoutView="0" workbookViewId="0" topLeftCell="A16">
      <selection activeCell="I39" sqref="I39"/>
    </sheetView>
  </sheetViews>
  <sheetFormatPr defaultColWidth="11.421875" defaultRowHeight="12.75"/>
  <cols>
    <col min="1" max="1" width="23.7109375" style="11" customWidth="1"/>
    <col min="2" max="2" width="18.7109375" style="113" customWidth="1"/>
    <col min="3" max="3" width="14.57421875" style="12" customWidth="1"/>
    <col min="4" max="4" width="8.8515625" style="113" customWidth="1"/>
    <col min="5" max="5" width="9.28125" style="113" customWidth="1"/>
    <col min="6" max="6" width="9.00390625" style="113" customWidth="1"/>
    <col min="7" max="7" width="11.28125" style="113" customWidth="1"/>
    <col min="8" max="8" width="10.140625" style="113" customWidth="1"/>
    <col min="9" max="10" width="9.00390625" style="113" customWidth="1"/>
    <col min="11" max="11" width="11.57421875" style="7" bestFit="1" customWidth="1"/>
    <col min="12" max="13" width="13.140625" style="7" bestFit="1" customWidth="1"/>
    <col min="14" max="14" width="11.57421875" style="7" bestFit="1" customWidth="1"/>
    <col min="15" max="17" width="13.140625" style="7" bestFit="1" customWidth="1"/>
    <col min="18" max="18" width="11.57421875" style="7" bestFit="1" customWidth="1"/>
    <col min="19" max="16384" width="11.421875" style="7" customWidth="1"/>
  </cols>
  <sheetData>
    <row r="1" spans="1:11" ht="15">
      <c r="A1" s="305" t="s">
        <v>362</v>
      </c>
      <c r="B1" s="171"/>
      <c r="C1" s="172"/>
      <c r="D1" s="171"/>
      <c r="E1" s="171"/>
      <c r="F1" s="171"/>
      <c r="G1" s="171"/>
      <c r="H1" s="171"/>
      <c r="I1" s="171"/>
      <c r="J1" s="173"/>
      <c r="K1" s="8"/>
    </row>
    <row r="2" spans="1:10" ht="21.75" customHeight="1">
      <c r="A2" s="375" t="s">
        <v>328</v>
      </c>
      <c r="B2" s="375" t="s">
        <v>208</v>
      </c>
      <c r="C2" s="375"/>
      <c r="D2" s="375"/>
      <c r="E2" s="375"/>
      <c r="F2" s="375"/>
      <c r="G2" s="375"/>
      <c r="H2" s="375"/>
      <c r="I2" s="375"/>
      <c r="J2" s="375"/>
    </row>
    <row r="3" spans="1:10" ht="33.75" customHeight="1">
      <c r="A3" s="375"/>
      <c r="B3" s="116" t="s">
        <v>329</v>
      </c>
      <c r="C3" s="117" t="s">
        <v>330</v>
      </c>
      <c r="D3" s="118" t="s">
        <v>22</v>
      </c>
      <c r="E3" s="118" t="s">
        <v>23</v>
      </c>
      <c r="F3" s="116" t="s">
        <v>357</v>
      </c>
      <c r="G3" s="119" t="s">
        <v>331</v>
      </c>
      <c r="H3" s="119" t="s">
        <v>332</v>
      </c>
      <c r="I3" s="116" t="s">
        <v>24</v>
      </c>
      <c r="J3" s="116" t="s">
        <v>333</v>
      </c>
    </row>
    <row r="4" spans="1:10" ht="15">
      <c r="A4" s="376" t="s">
        <v>26</v>
      </c>
      <c r="B4" s="149" t="s">
        <v>334</v>
      </c>
      <c r="C4" s="137"/>
      <c r="D4" s="138">
        <v>2481</v>
      </c>
      <c r="E4" s="143"/>
      <c r="F4" s="143"/>
      <c r="G4" s="143"/>
      <c r="H4" s="143"/>
      <c r="I4" s="142">
        <f>SUM(D4:H4)</f>
        <v>2481</v>
      </c>
      <c r="J4" s="129" t="e">
        <f>I4/C4*100</f>
        <v>#DIV/0!</v>
      </c>
    </row>
    <row r="5" spans="1:10" ht="15">
      <c r="A5" s="377"/>
      <c r="B5" s="150" t="s">
        <v>335</v>
      </c>
      <c r="C5" s="139"/>
      <c r="D5" s="140">
        <v>0</v>
      </c>
      <c r="E5" s="144"/>
      <c r="F5" s="144"/>
      <c r="G5" s="144"/>
      <c r="H5" s="144"/>
      <c r="I5" s="141">
        <f>SUM(D5:H5)</f>
        <v>0</v>
      </c>
      <c r="J5" s="145">
        <v>0</v>
      </c>
    </row>
    <row r="6" spans="1:11" ht="15">
      <c r="A6" s="377"/>
      <c r="B6" s="151" t="s">
        <v>0</v>
      </c>
      <c r="C6" s="132">
        <f>SUM(C4:C5)</f>
        <v>0</v>
      </c>
      <c r="D6" s="132">
        <f>SUM(D4:D5)</f>
        <v>2481</v>
      </c>
      <c r="E6" s="124"/>
      <c r="F6" s="124"/>
      <c r="G6" s="124"/>
      <c r="H6" s="124"/>
      <c r="I6" s="132">
        <f>SUM(I4:I5)</f>
        <v>2481</v>
      </c>
      <c r="J6" s="132" t="e">
        <f>SUM(J4:J5)</f>
        <v>#DIV/0!</v>
      </c>
      <c r="K6" s="9"/>
    </row>
    <row r="7" spans="1:10" ht="15">
      <c r="A7" s="377" t="s">
        <v>336</v>
      </c>
      <c r="B7" s="152" t="s">
        <v>355</v>
      </c>
      <c r="C7" s="139"/>
      <c r="D7" s="141">
        <v>2008</v>
      </c>
      <c r="E7" s="144"/>
      <c r="F7" s="144"/>
      <c r="G7" s="144"/>
      <c r="H7" s="144"/>
      <c r="I7" s="141">
        <f>D7</f>
        <v>2008</v>
      </c>
      <c r="J7" s="145" t="e">
        <f>I7/C7*100</f>
        <v>#DIV/0!</v>
      </c>
    </row>
    <row r="8" spans="1:10" ht="15">
      <c r="A8" s="377"/>
      <c r="B8" s="150" t="s">
        <v>334</v>
      </c>
      <c r="C8" s="139"/>
      <c r="D8" s="140">
        <v>0</v>
      </c>
      <c r="E8" s="140">
        <v>0</v>
      </c>
      <c r="F8" s="140">
        <v>0</v>
      </c>
      <c r="G8" s="144"/>
      <c r="H8" s="144"/>
      <c r="I8" s="141">
        <f aca="true" t="shared" si="0" ref="I8:I13">D8+E8+F8</f>
        <v>0</v>
      </c>
      <c r="J8" s="145" t="e">
        <f>F8/C8*100</f>
        <v>#DIV/0!</v>
      </c>
    </row>
    <row r="9" spans="1:10" ht="15">
      <c r="A9" s="377"/>
      <c r="B9" s="150" t="s">
        <v>335</v>
      </c>
      <c r="C9" s="139"/>
      <c r="D9" s="140">
        <v>0</v>
      </c>
      <c r="E9" s="140">
        <v>0</v>
      </c>
      <c r="F9" s="140">
        <v>0</v>
      </c>
      <c r="G9" s="144"/>
      <c r="H9" s="144"/>
      <c r="I9" s="141">
        <f t="shared" si="0"/>
        <v>0</v>
      </c>
      <c r="J9" s="145">
        <v>0</v>
      </c>
    </row>
    <row r="10" spans="1:10" ht="15">
      <c r="A10" s="377"/>
      <c r="B10" s="150" t="s">
        <v>337</v>
      </c>
      <c r="C10" s="139"/>
      <c r="D10" s="140">
        <v>0</v>
      </c>
      <c r="E10" s="140">
        <v>0</v>
      </c>
      <c r="F10" s="140">
        <v>0</v>
      </c>
      <c r="G10" s="144"/>
      <c r="H10" s="144"/>
      <c r="I10" s="141">
        <f t="shared" si="0"/>
        <v>0</v>
      </c>
      <c r="J10" s="145">
        <v>0</v>
      </c>
    </row>
    <row r="11" spans="1:10" ht="15">
      <c r="A11" s="377"/>
      <c r="B11" s="153" t="s">
        <v>338</v>
      </c>
      <c r="C11" s="139"/>
      <c r="D11" s="141">
        <v>67</v>
      </c>
      <c r="E11" s="141">
        <v>65</v>
      </c>
      <c r="F11" s="141">
        <v>64</v>
      </c>
      <c r="G11" s="144"/>
      <c r="H11" s="144"/>
      <c r="I11" s="141">
        <f t="shared" si="0"/>
        <v>196</v>
      </c>
      <c r="J11" s="145">
        <v>0</v>
      </c>
    </row>
    <row r="12" spans="1:10" ht="15">
      <c r="A12" s="377"/>
      <c r="B12" s="153" t="s">
        <v>339</v>
      </c>
      <c r="C12" s="139"/>
      <c r="D12" s="141">
        <v>0</v>
      </c>
      <c r="E12" s="141">
        <v>0</v>
      </c>
      <c r="F12" s="141">
        <v>0</v>
      </c>
      <c r="G12" s="144"/>
      <c r="H12" s="144"/>
      <c r="I12" s="141">
        <f t="shared" si="0"/>
        <v>0</v>
      </c>
      <c r="J12" s="145">
        <v>0</v>
      </c>
    </row>
    <row r="13" spans="1:10" ht="15">
      <c r="A13" s="377"/>
      <c r="B13" s="153" t="s">
        <v>340</v>
      </c>
      <c r="C13" s="139"/>
      <c r="D13" s="141">
        <v>0</v>
      </c>
      <c r="E13" s="141">
        <v>0</v>
      </c>
      <c r="F13" s="141">
        <v>0</v>
      </c>
      <c r="G13" s="144"/>
      <c r="H13" s="144"/>
      <c r="I13" s="141">
        <f t="shared" si="0"/>
        <v>0</v>
      </c>
      <c r="J13" s="145">
        <v>0</v>
      </c>
    </row>
    <row r="14" spans="1:10" ht="15">
      <c r="A14" s="377"/>
      <c r="B14" s="151" t="s">
        <v>0</v>
      </c>
      <c r="C14" s="132">
        <f>SUM(C8:C13)</f>
        <v>0</v>
      </c>
      <c r="D14" s="124">
        <f>SUM(D7:D13)</f>
        <v>2075</v>
      </c>
      <c r="E14" s="124">
        <f>SUM(E7:E13)</f>
        <v>65</v>
      </c>
      <c r="F14" s="124">
        <f>SUM(F7:F13)</f>
        <v>64</v>
      </c>
      <c r="G14" s="124"/>
      <c r="H14" s="124"/>
      <c r="I14" s="124">
        <f>SUM(I7:I13)</f>
        <v>2204</v>
      </c>
      <c r="J14" s="132"/>
    </row>
    <row r="15" spans="1:10" ht="15">
      <c r="A15" s="365" t="s">
        <v>341</v>
      </c>
      <c r="B15" s="154" t="s">
        <v>25</v>
      </c>
      <c r="C15" s="133"/>
      <c r="D15" s="125">
        <v>1586</v>
      </c>
      <c r="E15" s="125">
        <v>1231</v>
      </c>
      <c r="F15" s="144"/>
      <c r="G15" s="144"/>
      <c r="H15" s="144"/>
      <c r="I15" s="125">
        <f>D15+E15</f>
        <v>2817</v>
      </c>
      <c r="J15" s="134" t="e">
        <f>E15/C15*100</f>
        <v>#DIV/0!</v>
      </c>
    </row>
    <row r="16" spans="1:10" ht="15">
      <c r="A16" s="365"/>
      <c r="B16" s="151" t="s">
        <v>0</v>
      </c>
      <c r="C16" s="132">
        <f>C15</f>
        <v>0</v>
      </c>
      <c r="D16" s="124">
        <f>D15</f>
        <v>1586</v>
      </c>
      <c r="E16" s="124">
        <f>E15</f>
        <v>1231</v>
      </c>
      <c r="F16" s="124"/>
      <c r="G16" s="124"/>
      <c r="H16" s="124"/>
      <c r="I16" s="124">
        <f>SUM(D16:H16)</f>
        <v>2817</v>
      </c>
      <c r="J16" s="132"/>
    </row>
    <row r="17" spans="1:10" ht="15">
      <c r="A17" s="377" t="s">
        <v>342</v>
      </c>
      <c r="B17" s="152" t="s">
        <v>25</v>
      </c>
      <c r="C17" s="158"/>
      <c r="D17" s="141">
        <v>1933</v>
      </c>
      <c r="E17" s="141">
        <v>1634</v>
      </c>
      <c r="F17" s="141">
        <v>1338</v>
      </c>
      <c r="G17" s="144"/>
      <c r="H17" s="144"/>
      <c r="I17" s="141">
        <f>D17+E17+F17</f>
        <v>4905</v>
      </c>
      <c r="J17" s="130" t="e">
        <f>F17/C17*100</f>
        <v>#DIV/0!</v>
      </c>
    </row>
    <row r="18" spans="1:10" ht="15">
      <c r="A18" s="377"/>
      <c r="B18" s="159" t="s">
        <v>335</v>
      </c>
      <c r="C18" s="139"/>
      <c r="D18" s="141">
        <v>12</v>
      </c>
      <c r="E18" s="141">
        <v>79</v>
      </c>
      <c r="F18" s="141">
        <v>1336</v>
      </c>
      <c r="G18" s="121"/>
      <c r="H18" s="121"/>
      <c r="I18" s="141">
        <f>D18+E18+F18+G18+H18</f>
        <v>1427</v>
      </c>
      <c r="J18" s="145">
        <v>0</v>
      </c>
    </row>
    <row r="19" spans="1:10" ht="15">
      <c r="A19" s="377"/>
      <c r="B19" s="151" t="s">
        <v>0</v>
      </c>
      <c r="C19" s="132">
        <f aca="true" t="shared" si="1" ref="C19:I19">SUM(C17:C18)</f>
        <v>0</v>
      </c>
      <c r="D19" s="124">
        <f t="shared" si="1"/>
        <v>1945</v>
      </c>
      <c r="E19" s="124">
        <f t="shared" si="1"/>
        <v>1713</v>
      </c>
      <c r="F19" s="124">
        <f t="shared" si="1"/>
        <v>2674</v>
      </c>
      <c r="G19" s="124">
        <f t="shared" si="1"/>
        <v>0</v>
      </c>
      <c r="H19" s="124">
        <f t="shared" si="1"/>
        <v>0</v>
      </c>
      <c r="I19" s="124">
        <f t="shared" si="1"/>
        <v>6332</v>
      </c>
      <c r="J19" s="124"/>
    </row>
    <row r="20" spans="1:10" ht="15">
      <c r="A20" s="365" t="s">
        <v>354</v>
      </c>
      <c r="B20" s="156" t="s">
        <v>25</v>
      </c>
      <c r="C20" s="135"/>
      <c r="D20" s="121">
        <v>1511</v>
      </c>
      <c r="E20" s="121">
        <v>1188</v>
      </c>
      <c r="F20" s="121">
        <v>1124</v>
      </c>
      <c r="G20" s="144"/>
      <c r="H20" s="144"/>
      <c r="I20" s="141">
        <f>D20+E20+F20</f>
        <v>3823</v>
      </c>
      <c r="J20" s="130" t="e">
        <f>F20/C20*100</f>
        <v>#DIV/0!</v>
      </c>
    </row>
    <row r="21" spans="1:10" ht="15">
      <c r="A21" s="365"/>
      <c r="B21" s="155" t="s">
        <v>335</v>
      </c>
      <c r="C21" s="135"/>
      <c r="D21" s="121">
        <v>12</v>
      </c>
      <c r="E21" s="121">
        <v>9</v>
      </c>
      <c r="F21" s="121">
        <v>113</v>
      </c>
      <c r="G21" s="144"/>
      <c r="H21" s="144"/>
      <c r="I21" s="141">
        <f>D21+E21+F21</f>
        <v>134</v>
      </c>
      <c r="J21" s="145">
        <v>0</v>
      </c>
    </row>
    <row r="22" spans="1:10" ht="22.5" customHeight="1">
      <c r="A22" s="365"/>
      <c r="B22" s="151" t="s">
        <v>0</v>
      </c>
      <c r="C22" s="132">
        <f>C20</f>
        <v>0</v>
      </c>
      <c r="D22" s="124">
        <f>D20+D21</f>
        <v>1523</v>
      </c>
      <c r="E22" s="124">
        <f>E20+E21</f>
        <v>1197</v>
      </c>
      <c r="F22" s="124">
        <f>F20+F21</f>
        <v>1237</v>
      </c>
      <c r="G22" s="124"/>
      <c r="H22" s="124"/>
      <c r="I22" s="124">
        <f>D22+E22+F22</f>
        <v>3957</v>
      </c>
      <c r="J22" s="124"/>
    </row>
    <row r="23" spans="1:10" ht="15" customHeight="1">
      <c r="A23" s="365" t="s">
        <v>343</v>
      </c>
      <c r="B23" s="160" t="s">
        <v>25</v>
      </c>
      <c r="C23" s="158"/>
      <c r="D23" s="141">
        <v>0</v>
      </c>
      <c r="E23" s="141">
        <v>0</v>
      </c>
      <c r="F23" s="121">
        <v>0</v>
      </c>
      <c r="G23" s="144"/>
      <c r="H23" s="144"/>
      <c r="I23" s="141">
        <f>D23+E23+F23</f>
        <v>0</v>
      </c>
      <c r="J23" s="139" t="e">
        <f>I23/C23*100</f>
        <v>#DIV/0!</v>
      </c>
    </row>
    <row r="24" spans="1:10" ht="15">
      <c r="A24" s="365"/>
      <c r="B24" s="159" t="s">
        <v>344</v>
      </c>
      <c r="C24" s="139"/>
      <c r="D24" s="141">
        <v>0</v>
      </c>
      <c r="E24" s="141">
        <v>0</v>
      </c>
      <c r="F24" s="144"/>
      <c r="G24" s="121">
        <v>0</v>
      </c>
      <c r="H24" s="144"/>
      <c r="I24" s="141">
        <f>D24+E24+G24</f>
        <v>0</v>
      </c>
      <c r="J24" s="139" t="e">
        <f>D24/C24*100</f>
        <v>#DIV/0!</v>
      </c>
    </row>
    <row r="25" spans="1:10" ht="15">
      <c r="A25" s="365"/>
      <c r="B25" s="159" t="s">
        <v>345</v>
      </c>
      <c r="C25" s="139"/>
      <c r="D25" s="141">
        <v>0</v>
      </c>
      <c r="E25" s="144"/>
      <c r="F25" s="144"/>
      <c r="G25" s="144"/>
      <c r="H25" s="144"/>
      <c r="I25" s="141">
        <f>D25+E25+F25</f>
        <v>0</v>
      </c>
      <c r="J25" s="145">
        <v>0</v>
      </c>
    </row>
    <row r="26" spans="1:10" ht="15">
      <c r="A26" s="365"/>
      <c r="B26" s="151" t="s">
        <v>0</v>
      </c>
      <c r="C26" s="132">
        <f>SUM(C23:C25)</f>
        <v>0</v>
      </c>
      <c r="D26" s="124">
        <f>D23+D24+D25</f>
        <v>0</v>
      </c>
      <c r="E26" s="124">
        <f>E23+E24+E25</f>
        <v>0</v>
      </c>
      <c r="F26" s="124">
        <f>F23+F24+F25</f>
        <v>0</v>
      </c>
      <c r="G26" s="124">
        <f>G23+G24+G25</f>
        <v>0</v>
      </c>
      <c r="H26" s="124"/>
      <c r="I26" s="124">
        <f>D26+E26+F26+G26</f>
        <v>0</v>
      </c>
      <c r="J26" s="123"/>
    </row>
    <row r="27" spans="1:10" ht="15">
      <c r="A27" s="365" t="s">
        <v>346</v>
      </c>
      <c r="B27" s="159" t="s">
        <v>347</v>
      </c>
      <c r="C27" s="158"/>
      <c r="D27" s="141">
        <v>987</v>
      </c>
      <c r="E27" s="144"/>
      <c r="F27" s="144"/>
      <c r="G27" s="144"/>
      <c r="H27" s="144"/>
      <c r="I27" s="141">
        <f>SUM(D27:H27)</f>
        <v>987</v>
      </c>
      <c r="J27" s="130" t="e">
        <f>D27/C27*100</f>
        <v>#DIV/0!</v>
      </c>
    </row>
    <row r="28" spans="1:10" ht="15">
      <c r="A28" s="365"/>
      <c r="B28" s="159" t="s">
        <v>345</v>
      </c>
      <c r="C28" s="139"/>
      <c r="D28" s="141">
        <v>0</v>
      </c>
      <c r="E28" s="144"/>
      <c r="F28" s="144"/>
      <c r="G28" s="144"/>
      <c r="H28" s="144"/>
      <c r="I28" s="141">
        <f>SUM(D28:H28)</f>
        <v>0</v>
      </c>
      <c r="J28" s="145">
        <v>0</v>
      </c>
    </row>
    <row r="29" spans="1:10" ht="15">
      <c r="A29" s="365"/>
      <c r="B29" s="159" t="s">
        <v>337</v>
      </c>
      <c r="C29" s="139"/>
      <c r="D29" s="141">
        <v>0</v>
      </c>
      <c r="E29" s="144"/>
      <c r="F29" s="144"/>
      <c r="G29" s="144"/>
      <c r="H29" s="144"/>
      <c r="I29" s="141">
        <f>SUM(D29:H29)</f>
        <v>0</v>
      </c>
      <c r="J29" s="145">
        <v>0</v>
      </c>
    </row>
    <row r="30" spans="1:10" ht="15">
      <c r="A30" s="365"/>
      <c r="B30" s="151" t="s">
        <v>0</v>
      </c>
      <c r="C30" s="132">
        <f>SUM(C27:C29)</f>
        <v>0</v>
      </c>
      <c r="D30" s="124">
        <f>SUM(D27:D29)</f>
        <v>987</v>
      </c>
      <c r="E30" s="124"/>
      <c r="F30" s="124"/>
      <c r="G30" s="124"/>
      <c r="H30" s="124"/>
      <c r="I30" s="124">
        <f>SUM(I27:I29)</f>
        <v>987</v>
      </c>
      <c r="J30" s="123"/>
    </row>
    <row r="31" spans="1:10" ht="15">
      <c r="A31" s="365" t="s">
        <v>348</v>
      </c>
      <c r="B31" s="155" t="s">
        <v>344</v>
      </c>
      <c r="C31" s="135"/>
      <c r="D31" s="121">
        <v>1</v>
      </c>
      <c r="E31" s="144"/>
      <c r="F31" s="144"/>
      <c r="G31" s="144"/>
      <c r="H31" s="144"/>
      <c r="I31" s="141">
        <f aca="true" t="shared" si="2" ref="I31:I36">SUM(D31:H31)</f>
        <v>1</v>
      </c>
      <c r="J31" s="130" t="e">
        <f>D31/C31*100</f>
        <v>#DIV/0!</v>
      </c>
    </row>
    <row r="32" spans="1:10" ht="15">
      <c r="A32" s="374"/>
      <c r="B32" s="155" t="s">
        <v>345</v>
      </c>
      <c r="C32" s="130"/>
      <c r="D32" s="121">
        <v>0</v>
      </c>
      <c r="E32" s="144"/>
      <c r="F32" s="144"/>
      <c r="G32" s="144"/>
      <c r="H32" s="144"/>
      <c r="I32" s="141">
        <f t="shared" si="2"/>
        <v>0</v>
      </c>
      <c r="J32" s="145">
        <v>0</v>
      </c>
    </row>
    <row r="33" spans="1:10" ht="15">
      <c r="A33" s="374"/>
      <c r="B33" s="155" t="s">
        <v>337</v>
      </c>
      <c r="C33" s="130"/>
      <c r="D33" s="121">
        <v>0</v>
      </c>
      <c r="E33" s="144"/>
      <c r="F33" s="144"/>
      <c r="G33" s="144"/>
      <c r="H33" s="144"/>
      <c r="I33" s="141">
        <f t="shared" si="2"/>
        <v>0</v>
      </c>
      <c r="J33" s="145">
        <v>0</v>
      </c>
    </row>
    <row r="34" spans="1:10" ht="15">
      <c r="A34" s="374"/>
      <c r="B34" s="157" t="s">
        <v>338</v>
      </c>
      <c r="C34" s="130"/>
      <c r="D34" s="121">
        <v>0</v>
      </c>
      <c r="E34" s="144"/>
      <c r="F34" s="144"/>
      <c r="G34" s="144"/>
      <c r="H34" s="144"/>
      <c r="I34" s="141">
        <f t="shared" si="2"/>
        <v>0</v>
      </c>
      <c r="J34" s="145">
        <v>0</v>
      </c>
    </row>
    <row r="35" spans="1:10" ht="15">
      <c r="A35" s="374"/>
      <c r="B35" s="157" t="s">
        <v>339</v>
      </c>
      <c r="C35" s="130"/>
      <c r="D35" s="121">
        <v>0</v>
      </c>
      <c r="E35" s="144"/>
      <c r="F35" s="144"/>
      <c r="G35" s="144"/>
      <c r="H35" s="144"/>
      <c r="I35" s="141">
        <f t="shared" si="2"/>
        <v>0</v>
      </c>
      <c r="J35" s="145">
        <v>0</v>
      </c>
    </row>
    <row r="36" spans="1:10" ht="15">
      <c r="A36" s="374"/>
      <c r="B36" s="157" t="s">
        <v>340</v>
      </c>
      <c r="C36" s="130"/>
      <c r="D36" s="121">
        <v>0</v>
      </c>
      <c r="E36" s="144"/>
      <c r="F36" s="144"/>
      <c r="G36" s="144"/>
      <c r="H36" s="144"/>
      <c r="I36" s="141">
        <f t="shared" si="2"/>
        <v>0</v>
      </c>
      <c r="J36" s="145">
        <v>0</v>
      </c>
    </row>
    <row r="37" spans="1:10" ht="15">
      <c r="A37" s="374"/>
      <c r="B37" s="151" t="s">
        <v>0</v>
      </c>
      <c r="C37" s="132">
        <f>SUM(C31:C36)</f>
        <v>0</v>
      </c>
      <c r="D37" s="124">
        <f>SUM(D31:D36)</f>
        <v>1</v>
      </c>
      <c r="E37" s="123"/>
      <c r="F37" s="123"/>
      <c r="G37" s="123"/>
      <c r="H37" s="123"/>
      <c r="I37" s="124">
        <f>SUM(I31:I36)</f>
        <v>1</v>
      </c>
      <c r="J37" s="123"/>
    </row>
    <row r="38" spans="1:10" ht="15">
      <c r="A38" s="365" t="s">
        <v>353</v>
      </c>
      <c r="B38" s="160" t="s">
        <v>25</v>
      </c>
      <c r="C38" s="158"/>
      <c r="D38" s="141">
        <v>409</v>
      </c>
      <c r="E38" s="141">
        <v>269</v>
      </c>
      <c r="F38" s="141">
        <v>449</v>
      </c>
      <c r="G38" s="144"/>
      <c r="H38" s="144"/>
      <c r="I38" s="141">
        <f>SUM(D38:H38)</f>
        <v>1127</v>
      </c>
      <c r="J38" s="130" t="e">
        <f>F38/C38*100</f>
        <v>#DIV/0!</v>
      </c>
    </row>
    <row r="39" spans="1:10" ht="15">
      <c r="A39" s="365"/>
      <c r="B39" s="159" t="s">
        <v>335</v>
      </c>
      <c r="C39" s="139"/>
      <c r="D39" s="141">
        <v>0</v>
      </c>
      <c r="E39" s="141">
        <v>62</v>
      </c>
      <c r="F39" s="141">
        <v>378</v>
      </c>
      <c r="G39" s="141">
        <v>357</v>
      </c>
      <c r="H39" s="121">
        <v>0</v>
      </c>
      <c r="I39" s="141">
        <f>SUM(D39:H39)</f>
        <v>797</v>
      </c>
      <c r="J39" s="131">
        <v>0</v>
      </c>
    </row>
    <row r="40" spans="1:10" ht="15">
      <c r="A40" s="365"/>
      <c r="B40" s="159" t="s">
        <v>337</v>
      </c>
      <c r="C40" s="139"/>
      <c r="D40" s="141">
        <v>70</v>
      </c>
      <c r="E40" s="141">
        <v>67</v>
      </c>
      <c r="F40" s="141">
        <v>162</v>
      </c>
      <c r="G40" s="141">
        <v>134</v>
      </c>
      <c r="H40" s="144"/>
      <c r="I40" s="141">
        <f>SUM(D40:H40)</f>
        <v>433</v>
      </c>
      <c r="J40" s="131">
        <v>0</v>
      </c>
    </row>
    <row r="41" spans="1:10" ht="15">
      <c r="A41" s="365"/>
      <c r="B41" s="151" t="s">
        <v>0</v>
      </c>
      <c r="C41" s="132">
        <f aca="true" t="shared" si="3" ref="C41:I41">SUM(C38:C40)</f>
        <v>0</v>
      </c>
      <c r="D41" s="124">
        <f t="shared" si="3"/>
        <v>479</v>
      </c>
      <c r="E41" s="124">
        <f t="shared" si="3"/>
        <v>398</v>
      </c>
      <c r="F41" s="124">
        <f t="shared" si="3"/>
        <v>989</v>
      </c>
      <c r="G41" s="124">
        <f t="shared" si="3"/>
        <v>491</v>
      </c>
      <c r="H41" s="124">
        <f t="shared" si="3"/>
        <v>0</v>
      </c>
      <c r="I41" s="124">
        <f t="shared" si="3"/>
        <v>2357</v>
      </c>
      <c r="J41" s="123"/>
    </row>
    <row r="42" spans="1:10" ht="15">
      <c r="A42" s="365" t="s">
        <v>349</v>
      </c>
      <c r="B42" s="160" t="s">
        <v>25</v>
      </c>
      <c r="C42" s="158"/>
      <c r="D42" s="141">
        <v>0</v>
      </c>
      <c r="E42" s="141">
        <v>0</v>
      </c>
      <c r="F42" s="144"/>
      <c r="G42" s="144"/>
      <c r="H42" s="144"/>
      <c r="I42" s="141">
        <f>SUM(D42:H42)</f>
        <v>0</v>
      </c>
      <c r="J42" s="139" t="e">
        <f>I42/C42*100</f>
        <v>#DIV/0!</v>
      </c>
    </row>
    <row r="43" spans="1:10" ht="15">
      <c r="A43" s="365"/>
      <c r="B43" s="159" t="s">
        <v>344</v>
      </c>
      <c r="C43" s="158"/>
      <c r="D43" s="141">
        <v>0</v>
      </c>
      <c r="E43" s="141">
        <v>0</v>
      </c>
      <c r="F43" s="141">
        <v>0</v>
      </c>
      <c r="G43" s="144"/>
      <c r="H43" s="144"/>
      <c r="I43" s="141">
        <f aca="true" t="shared" si="4" ref="I43:I54">SUM(D43:H43)</f>
        <v>0</v>
      </c>
      <c r="J43" s="139" t="e">
        <f>D43/C43*100</f>
        <v>#DIV/0!</v>
      </c>
    </row>
    <row r="44" spans="1:10" ht="15">
      <c r="A44" s="365"/>
      <c r="B44" s="159" t="s">
        <v>345</v>
      </c>
      <c r="C44" s="139"/>
      <c r="D44" s="141">
        <v>0</v>
      </c>
      <c r="E44" s="141">
        <v>0</v>
      </c>
      <c r="F44" s="141">
        <v>0</v>
      </c>
      <c r="G44" s="144"/>
      <c r="H44" s="144"/>
      <c r="I44" s="141">
        <f t="shared" si="4"/>
        <v>0</v>
      </c>
      <c r="J44" s="139" t="e">
        <f aca="true" t="shared" si="5" ref="J44:J49">I44/C44*100</f>
        <v>#DIV/0!</v>
      </c>
    </row>
    <row r="45" spans="1:10" ht="15">
      <c r="A45" s="365"/>
      <c r="B45" s="161" t="s">
        <v>321</v>
      </c>
      <c r="C45" s="139"/>
      <c r="D45" s="144"/>
      <c r="E45" s="144"/>
      <c r="F45" s="141">
        <v>0</v>
      </c>
      <c r="G45" s="144"/>
      <c r="H45" s="144"/>
      <c r="I45" s="141">
        <f t="shared" si="4"/>
        <v>0</v>
      </c>
      <c r="J45" s="139" t="e">
        <f t="shared" si="5"/>
        <v>#DIV/0!</v>
      </c>
    </row>
    <row r="46" spans="1:10" ht="15">
      <c r="A46" s="365"/>
      <c r="B46" s="161" t="s">
        <v>338</v>
      </c>
      <c r="C46" s="139"/>
      <c r="D46" s="144"/>
      <c r="E46" s="144"/>
      <c r="F46" s="141">
        <v>0</v>
      </c>
      <c r="G46" s="144"/>
      <c r="H46" s="144"/>
      <c r="I46" s="141">
        <f t="shared" si="4"/>
        <v>0</v>
      </c>
      <c r="J46" s="139" t="e">
        <f t="shared" si="5"/>
        <v>#DIV/0!</v>
      </c>
    </row>
    <row r="47" spans="1:10" ht="15">
      <c r="A47" s="365"/>
      <c r="B47" s="161" t="s">
        <v>339</v>
      </c>
      <c r="C47" s="139"/>
      <c r="D47" s="144"/>
      <c r="E47" s="144"/>
      <c r="F47" s="141">
        <v>0</v>
      </c>
      <c r="G47" s="144"/>
      <c r="H47" s="144"/>
      <c r="I47" s="141">
        <f t="shared" si="4"/>
        <v>0</v>
      </c>
      <c r="J47" s="139" t="e">
        <f t="shared" si="5"/>
        <v>#DIV/0!</v>
      </c>
    </row>
    <row r="48" spans="1:10" ht="15">
      <c r="A48" s="365"/>
      <c r="B48" s="161" t="s">
        <v>340</v>
      </c>
      <c r="C48" s="139"/>
      <c r="D48" s="144"/>
      <c r="E48" s="144"/>
      <c r="F48" s="141">
        <v>0</v>
      </c>
      <c r="G48" s="144"/>
      <c r="H48" s="144"/>
      <c r="I48" s="141">
        <f t="shared" si="4"/>
        <v>0</v>
      </c>
      <c r="J48" s="139" t="e">
        <f t="shared" si="5"/>
        <v>#DIV/0!</v>
      </c>
    </row>
    <row r="49" spans="1:10" ht="15">
      <c r="A49" s="365"/>
      <c r="B49" s="151" t="s">
        <v>0</v>
      </c>
      <c r="C49" s="132">
        <f>SUM(C42:C48)</f>
        <v>0</v>
      </c>
      <c r="D49" s="124">
        <f>SUM(D42:D48)</f>
        <v>0</v>
      </c>
      <c r="E49" s="124">
        <f>SUM(E42:E48)</f>
        <v>0</v>
      </c>
      <c r="F49" s="124">
        <f>SUM(F42:F48)</f>
        <v>0</v>
      </c>
      <c r="G49" s="123"/>
      <c r="H49" s="123"/>
      <c r="I49" s="124">
        <f t="shared" si="4"/>
        <v>0</v>
      </c>
      <c r="J49" s="132" t="e">
        <f t="shared" si="5"/>
        <v>#DIV/0!</v>
      </c>
    </row>
    <row r="50" spans="1:10" ht="15" customHeight="1">
      <c r="A50" s="365" t="s">
        <v>350</v>
      </c>
      <c r="B50" s="159" t="s">
        <v>337</v>
      </c>
      <c r="C50" s="158"/>
      <c r="D50" s="141">
        <v>334</v>
      </c>
      <c r="E50" s="141">
        <v>152</v>
      </c>
      <c r="F50" s="141">
        <v>100</v>
      </c>
      <c r="G50" s="144"/>
      <c r="H50" s="144"/>
      <c r="I50" s="141">
        <f t="shared" si="4"/>
        <v>586</v>
      </c>
      <c r="J50" s="139" t="e">
        <f>(E50+F50)/C50*100</f>
        <v>#DIV/0!</v>
      </c>
    </row>
    <row r="51" spans="1:10" ht="15">
      <c r="A51" s="365"/>
      <c r="B51" s="162" t="s">
        <v>28</v>
      </c>
      <c r="C51" s="139"/>
      <c r="D51" s="141">
        <v>630</v>
      </c>
      <c r="E51" s="141">
        <v>481</v>
      </c>
      <c r="F51" s="141">
        <v>332</v>
      </c>
      <c r="G51" s="141">
        <v>477</v>
      </c>
      <c r="H51" s="141">
        <v>0</v>
      </c>
      <c r="I51" s="141">
        <f t="shared" si="4"/>
        <v>1920</v>
      </c>
      <c r="J51" s="139" t="e">
        <f>(E51+F51+G51+H51)/C51*100</f>
        <v>#DIV/0!</v>
      </c>
    </row>
    <row r="52" spans="1:10" ht="15">
      <c r="A52" s="365"/>
      <c r="B52" s="162" t="s">
        <v>338</v>
      </c>
      <c r="C52" s="139"/>
      <c r="D52" s="141">
        <v>357</v>
      </c>
      <c r="E52" s="141">
        <v>136</v>
      </c>
      <c r="F52" s="141">
        <v>107</v>
      </c>
      <c r="G52" s="141">
        <v>1900</v>
      </c>
      <c r="H52" s="141">
        <v>700</v>
      </c>
      <c r="I52" s="141">
        <f t="shared" si="4"/>
        <v>3200</v>
      </c>
      <c r="J52" s="139" t="e">
        <f>(E52+F52+G52+H52)/C52*100</f>
        <v>#DIV/0!</v>
      </c>
    </row>
    <row r="53" spans="1:10" ht="15">
      <c r="A53" s="365"/>
      <c r="B53" s="162" t="s">
        <v>339</v>
      </c>
      <c r="C53" s="139"/>
      <c r="D53" s="141">
        <v>78</v>
      </c>
      <c r="E53" s="141">
        <v>92</v>
      </c>
      <c r="F53" s="141">
        <v>73</v>
      </c>
      <c r="G53" s="141">
        <v>400</v>
      </c>
      <c r="H53" s="141">
        <v>153</v>
      </c>
      <c r="I53" s="141">
        <f t="shared" si="4"/>
        <v>796</v>
      </c>
      <c r="J53" s="139" t="e">
        <f>(E53+F53+G53+H53)/C53*100</f>
        <v>#DIV/0!</v>
      </c>
    </row>
    <row r="54" spans="1:10" ht="15">
      <c r="A54" s="365"/>
      <c r="B54" s="162" t="s">
        <v>340</v>
      </c>
      <c r="C54" s="139"/>
      <c r="D54" s="141">
        <v>52</v>
      </c>
      <c r="E54" s="141">
        <v>50</v>
      </c>
      <c r="F54" s="141">
        <v>30</v>
      </c>
      <c r="G54" s="141">
        <v>300</v>
      </c>
      <c r="H54" s="141">
        <v>100</v>
      </c>
      <c r="I54" s="141">
        <f t="shared" si="4"/>
        <v>532</v>
      </c>
      <c r="J54" s="139" t="e">
        <f>(E54+F54+G54+H54)/C54*100</f>
        <v>#DIV/0!</v>
      </c>
    </row>
    <row r="55" spans="1:10" ht="15">
      <c r="A55" s="365"/>
      <c r="B55" s="151" t="s">
        <v>0</v>
      </c>
      <c r="C55" s="132">
        <f aca="true" t="shared" si="6" ref="C55:I55">SUM(C50:C54)</f>
        <v>0</v>
      </c>
      <c r="D55" s="124">
        <f t="shared" si="6"/>
        <v>1451</v>
      </c>
      <c r="E55" s="124">
        <f t="shared" si="6"/>
        <v>911</v>
      </c>
      <c r="F55" s="124">
        <f t="shared" si="6"/>
        <v>642</v>
      </c>
      <c r="G55" s="124">
        <f t="shared" si="6"/>
        <v>3077</v>
      </c>
      <c r="H55" s="124">
        <f t="shared" si="6"/>
        <v>953</v>
      </c>
      <c r="I55" s="124">
        <f t="shared" si="6"/>
        <v>7034</v>
      </c>
      <c r="J55" s="132" t="e">
        <f>(E55+F55+G55+H55)/C55*100</f>
        <v>#DIV/0!</v>
      </c>
    </row>
    <row r="56" spans="1:10" ht="15" hidden="1">
      <c r="A56" s="365" t="s">
        <v>351</v>
      </c>
      <c r="B56" s="126" t="s">
        <v>345</v>
      </c>
      <c r="C56" s="135">
        <f>C25</f>
        <v>0</v>
      </c>
      <c r="D56" s="135">
        <v>0</v>
      </c>
      <c r="E56" s="120"/>
      <c r="F56" s="120"/>
      <c r="G56" s="120"/>
      <c r="H56" s="120"/>
      <c r="I56" s="120"/>
      <c r="J56" s="120"/>
    </row>
    <row r="57" spans="1:10" ht="15" hidden="1">
      <c r="A57" s="365"/>
      <c r="B57" s="126" t="s">
        <v>337</v>
      </c>
      <c r="C57" s="130">
        <f>C10</f>
        <v>0</v>
      </c>
      <c r="D57" s="135">
        <v>0</v>
      </c>
      <c r="E57" s="120"/>
      <c r="F57" s="120"/>
      <c r="G57" s="120"/>
      <c r="H57" s="120"/>
      <c r="I57" s="120"/>
      <c r="J57" s="120"/>
    </row>
    <row r="58" spans="1:10" ht="15" hidden="1">
      <c r="A58" s="365"/>
      <c r="B58" s="128" t="s">
        <v>338</v>
      </c>
      <c r="C58" s="130">
        <f>C11</f>
        <v>0</v>
      </c>
      <c r="D58" s="135">
        <v>0</v>
      </c>
      <c r="E58" s="120"/>
      <c r="F58" s="120"/>
      <c r="G58" s="120"/>
      <c r="H58" s="120"/>
      <c r="I58" s="120"/>
      <c r="J58" s="120"/>
    </row>
    <row r="59" spans="1:10" ht="15" hidden="1">
      <c r="A59" s="365"/>
      <c r="B59" s="128" t="s">
        <v>339</v>
      </c>
      <c r="C59" s="130">
        <f>C47</f>
        <v>0</v>
      </c>
      <c r="D59" s="135">
        <v>0</v>
      </c>
      <c r="E59" s="120"/>
      <c r="F59" s="120"/>
      <c r="G59" s="120"/>
      <c r="H59" s="120"/>
      <c r="I59" s="120"/>
      <c r="J59" s="120"/>
    </row>
    <row r="60" spans="1:10" ht="15" hidden="1">
      <c r="A60" s="366"/>
      <c r="B60" s="128" t="s">
        <v>340</v>
      </c>
      <c r="C60" s="130">
        <f>C48</f>
        <v>0</v>
      </c>
      <c r="D60" s="135">
        <v>0</v>
      </c>
      <c r="E60" s="120"/>
      <c r="F60" s="120"/>
      <c r="G60" s="120"/>
      <c r="H60" s="120"/>
      <c r="I60" s="120"/>
      <c r="J60" s="120"/>
    </row>
    <row r="61" spans="1:10" ht="15" hidden="1">
      <c r="A61" s="366"/>
      <c r="B61" s="122" t="s">
        <v>0</v>
      </c>
      <c r="C61" s="132">
        <f aca="true" t="shared" si="7" ref="C61:I61">SUM(C56:C60)</f>
        <v>0</v>
      </c>
      <c r="D61" s="124">
        <f t="shared" si="7"/>
        <v>0</v>
      </c>
      <c r="E61" s="124">
        <f t="shared" si="7"/>
        <v>0</v>
      </c>
      <c r="F61" s="124">
        <f t="shared" si="7"/>
        <v>0</v>
      </c>
      <c r="G61" s="124">
        <f t="shared" si="7"/>
        <v>0</v>
      </c>
      <c r="H61" s="124">
        <f t="shared" si="7"/>
        <v>0</v>
      </c>
      <c r="I61" s="124">
        <f t="shared" si="7"/>
        <v>0</v>
      </c>
      <c r="J61" s="124"/>
    </row>
    <row r="62" spans="1:10" ht="15" hidden="1">
      <c r="A62" s="365" t="s">
        <v>352</v>
      </c>
      <c r="B62" s="127" t="s">
        <v>25</v>
      </c>
      <c r="C62" s="135">
        <f>C4</f>
        <v>0</v>
      </c>
      <c r="D62" s="135">
        <v>0</v>
      </c>
      <c r="E62" s="136">
        <v>0</v>
      </c>
      <c r="F62" s="120"/>
      <c r="G62" s="120"/>
      <c r="H62" s="120"/>
      <c r="I62" s="120"/>
      <c r="J62" s="120"/>
    </row>
    <row r="63" spans="1:10" ht="15" hidden="1">
      <c r="A63" s="365"/>
      <c r="B63" s="126" t="s">
        <v>335</v>
      </c>
      <c r="C63" s="130">
        <f>C5</f>
        <v>0</v>
      </c>
      <c r="D63" s="135">
        <v>0</v>
      </c>
      <c r="E63" s="136">
        <v>0</v>
      </c>
      <c r="F63" s="120"/>
      <c r="G63" s="120"/>
      <c r="H63" s="120"/>
      <c r="I63" s="120"/>
      <c r="J63" s="120"/>
    </row>
    <row r="64" spans="1:10" ht="15" hidden="1">
      <c r="A64" s="365"/>
      <c r="B64" s="126" t="s">
        <v>337</v>
      </c>
      <c r="C64" s="130">
        <f>C10</f>
        <v>0</v>
      </c>
      <c r="D64" s="135">
        <v>0</v>
      </c>
      <c r="E64" s="136">
        <v>0</v>
      </c>
      <c r="F64" s="120"/>
      <c r="G64" s="120"/>
      <c r="H64" s="120"/>
      <c r="I64" s="120"/>
      <c r="J64" s="120"/>
    </row>
    <row r="65" spans="1:10" ht="15" hidden="1">
      <c r="A65" s="365"/>
      <c r="B65" s="128" t="s">
        <v>338</v>
      </c>
      <c r="C65" s="130">
        <f>C34</f>
        <v>0</v>
      </c>
      <c r="D65" s="135">
        <v>0</v>
      </c>
      <c r="E65" s="136">
        <v>0</v>
      </c>
      <c r="F65" s="120"/>
      <c r="G65" s="120"/>
      <c r="H65" s="120"/>
      <c r="I65" s="120"/>
      <c r="J65" s="120"/>
    </row>
    <row r="66" spans="1:10" ht="15" hidden="1">
      <c r="A66" s="365"/>
      <c r="B66" s="128" t="s">
        <v>339</v>
      </c>
      <c r="C66" s="130">
        <f>C12</f>
        <v>0</v>
      </c>
      <c r="D66" s="135">
        <v>0</v>
      </c>
      <c r="E66" s="136">
        <v>0</v>
      </c>
      <c r="F66" s="120"/>
      <c r="G66" s="120"/>
      <c r="H66" s="120"/>
      <c r="I66" s="120"/>
      <c r="J66" s="120"/>
    </row>
    <row r="67" spans="1:10" ht="15" hidden="1">
      <c r="A67" s="365"/>
      <c r="B67" s="128" t="s">
        <v>340</v>
      </c>
      <c r="C67" s="130">
        <f>C13</f>
        <v>0</v>
      </c>
      <c r="D67" s="135">
        <v>0</v>
      </c>
      <c r="E67" s="136">
        <v>0</v>
      </c>
      <c r="F67" s="120"/>
      <c r="G67" s="120"/>
      <c r="H67" s="120"/>
      <c r="I67" s="120"/>
      <c r="J67" s="120"/>
    </row>
    <row r="68" spans="1:10" ht="15" hidden="1">
      <c r="A68" s="365"/>
      <c r="B68" s="122" t="s">
        <v>0</v>
      </c>
      <c r="C68" s="132">
        <f aca="true" t="shared" si="8" ref="C68:I68">SUM(C62:C67)</f>
        <v>0</v>
      </c>
      <c r="D68" s="124">
        <f t="shared" si="8"/>
        <v>0</v>
      </c>
      <c r="E68" s="124">
        <f t="shared" si="8"/>
        <v>0</v>
      </c>
      <c r="F68" s="124">
        <f t="shared" si="8"/>
        <v>0</v>
      </c>
      <c r="G68" s="124">
        <f t="shared" si="8"/>
        <v>0</v>
      </c>
      <c r="H68" s="124">
        <f t="shared" si="8"/>
        <v>0</v>
      </c>
      <c r="I68" s="124">
        <f t="shared" si="8"/>
        <v>0</v>
      </c>
      <c r="J68" s="124"/>
    </row>
    <row r="69" spans="1:10" ht="15">
      <c r="A69" s="163" t="s">
        <v>230</v>
      </c>
      <c r="B69" s="164"/>
      <c r="C69" s="165">
        <f>+C55+C49+C41+C37+C30+C26+C22+C19+C16+C14+C6</f>
        <v>0</v>
      </c>
      <c r="D69" s="166">
        <f aca="true" t="shared" si="9" ref="D69:I69">D68+D61+D55+D49+D41+D37+D30+D26+D22+D19+D16+D14+D6</f>
        <v>12528</v>
      </c>
      <c r="E69" s="166">
        <f t="shared" si="9"/>
        <v>5515</v>
      </c>
      <c r="F69" s="166">
        <f t="shared" si="9"/>
        <v>5606</v>
      </c>
      <c r="G69" s="166">
        <f t="shared" si="9"/>
        <v>3568</v>
      </c>
      <c r="H69" s="166">
        <f t="shared" si="9"/>
        <v>953</v>
      </c>
      <c r="I69" s="166">
        <f t="shared" si="9"/>
        <v>28170</v>
      </c>
      <c r="J69" s="166"/>
    </row>
    <row r="70" spans="1:10" ht="15">
      <c r="A70" s="174" t="s">
        <v>356</v>
      </c>
      <c r="B70" s="110"/>
      <c r="C70" s="111"/>
      <c r="D70" s="112"/>
      <c r="E70" s="112"/>
      <c r="F70" s="112"/>
      <c r="G70" s="112"/>
      <c r="H70" s="112"/>
      <c r="I70" s="112"/>
      <c r="J70" s="175"/>
    </row>
    <row r="71" spans="1:10" ht="15">
      <c r="A71" s="176"/>
      <c r="B71" s="167"/>
      <c r="C71" s="168"/>
      <c r="D71" s="169"/>
      <c r="E71" s="169"/>
      <c r="F71" s="169"/>
      <c r="G71" s="169"/>
      <c r="H71" s="169"/>
      <c r="I71" s="169"/>
      <c r="J71" s="177"/>
    </row>
    <row r="72" spans="1:10" s="10" customFormat="1" ht="27" customHeight="1">
      <c r="A72" s="178" t="s">
        <v>358</v>
      </c>
      <c r="B72" s="146"/>
      <c r="C72" s="179"/>
      <c r="D72" s="180"/>
      <c r="E72" s="181"/>
      <c r="F72" s="181"/>
      <c r="G72" s="182"/>
      <c r="H72" s="180"/>
      <c r="I72" s="181"/>
      <c r="J72" s="183"/>
    </row>
    <row r="73" spans="1:10" ht="15">
      <c r="A73" s="184"/>
      <c r="B73" s="170"/>
      <c r="C73" s="170"/>
      <c r="D73" s="180"/>
      <c r="E73" s="180"/>
      <c r="F73" s="180"/>
      <c r="G73" s="180"/>
      <c r="H73" s="180"/>
      <c r="I73" s="180"/>
      <c r="J73" s="185"/>
    </row>
    <row r="74" spans="1:10" ht="33.75">
      <c r="A74" s="186" t="s">
        <v>359</v>
      </c>
      <c r="B74" s="147"/>
      <c r="C74" s="187"/>
      <c r="D74" s="170"/>
      <c r="E74" s="170"/>
      <c r="F74" s="170"/>
      <c r="G74" s="170"/>
      <c r="H74" s="170"/>
      <c r="I74" s="170"/>
      <c r="J74" s="185"/>
    </row>
    <row r="75" spans="1:10" ht="15">
      <c r="A75" s="184"/>
      <c r="B75" s="170"/>
      <c r="C75" s="187"/>
      <c r="D75" s="170"/>
      <c r="E75" s="170"/>
      <c r="F75" s="170"/>
      <c r="G75" s="170"/>
      <c r="H75" s="170"/>
      <c r="I75" s="170"/>
      <c r="J75" s="185"/>
    </row>
    <row r="76" spans="1:10" ht="22.5">
      <c r="A76" s="188" t="s">
        <v>360</v>
      </c>
      <c r="B76" s="148"/>
      <c r="C76" s="187"/>
      <c r="D76" s="170"/>
      <c r="E76" s="170"/>
      <c r="F76" s="170"/>
      <c r="G76" s="170"/>
      <c r="H76" s="170"/>
      <c r="I76" s="170"/>
      <c r="J76" s="185"/>
    </row>
    <row r="77" spans="1:10" ht="15">
      <c r="A77" s="184"/>
      <c r="B77" s="170"/>
      <c r="C77" s="187"/>
      <c r="D77" s="170"/>
      <c r="E77" s="170"/>
      <c r="F77" s="170"/>
      <c r="G77" s="170"/>
      <c r="H77" s="170"/>
      <c r="I77" s="170"/>
      <c r="J77" s="185"/>
    </row>
    <row r="78" spans="1:10" ht="24" customHeight="1">
      <c r="A78" s="367" t="s">
        <v>29</v>
      </c>
      <c r="B78" s="368"/>
      <c r="C78" s="368"/>
      <c r="D78" s="368"/>
      <c r="E78" s="368"/>
      <c r="F78" s="368"/>
      <c r="G78" s="368"/>
      <c r="H78" s="368"/>
      <c r="I78" s="369"/>
      <c r="J78" s="370"/>
    </row>
    <row r="79" spans="1:10" ht="15">
      <c r="A79" s="189"/>
      <c r="B79" s="190"/>
      <c r="C79" s="190"/>
      <c r="D79" s="190"/>
      <c r="E79" s="190"/>
      <c r="F79" s="190"/>
      <c r="G79" s="190"/>
      <c r="H79" s="190"/>
      <c r="I79" s="170"/>
      <c r="J79" s="185"/>
    </row>
    <row r="80" spans="1:10" ht="21" customHeight="1">
      <c r="A80" s="191" t="s">
        <v>30</v>
      </c>
      <c r="B80" s="190"/>
      <c r="C80" s="190"/>
      <c r="D80" s="190"/>
      <c r="E80" s="190"/>
      <c r="F80" s="190"/>
      <c r="G80" s="190"/>
      <c r="H80" s="190"/>
      <c r="I80" s="170"/>
      <c r="J80" s="185"/>
    </row>
    <row r="81" spans="1:10" ht="30" customHeight="1">
      <c r="A81" s="371" t="s">
        <v>361</v>
      </c>
      <c r="B81" s="372"/>
      <c r="C81" s="372"/>
      <c r="D81" s="372"/>
      <c r="E81" s="372"/>
      <c r="F81" s="372"/>
      <c r="G81" s="372"/>
      <c r="H81" s="372"/>
      <c r="I81" s="372"/>
      <c r="J81" s="373"/>
    </row>
    <row r="82" spans="1:8" ht="15.75">
      <c r="A82" s="114"/>
      <c r="B82" s="115"/>
      <c r="C82" s="115"/>
      <c r="D82" s="115"/>
      <c r="E82" s="115"/>
      <c r="F82" s="115"/>
      <c r="G82" s="115"/>
      <c r="H82" s="115"/>
    </row>
  </sheetData>
  <sheetProtection/>
  <mergeCells count="17">
    <mergeCell ref="A50:A55"/>
    <mergeCell ref="A2:A3"/>
    <mergeCell ref="B2:J2"/>
    <mergeCell ref="A4:A6"/>
    <mergeCell ref="A7:A14"/>
    <mergeCell ref="A15:A16"/>
    <mergeCell ref="A17:A19"/>
    <mergeCell ref="A56:A61"/>
    <mergeCell ref="A20:A22"/>
    <mergeCell ref="A23:A26"/>
    <mergeCell ref="A62:A68"/>
    <mergeCell ref="A78:J78"/>
    <mergeCell ref="A81:J81"/>
    <mergeCell ref="A27:A30"/>
    <mergeCell ref="A31:A37"/>
    <mergeCell ref="A38:A41"/>
    <mergeCell ref="A42:A49"/>
  </mergeCells>
  <printOptions horizontalCentered="1"/>
  <pageMargins left="0.7" right="0.7" top="0.75" bottom="0.75" header="0.3" footer="0.3"/>
  <pageSetup horizontalDpi="600" verticalDpi="600" orientation="landscape" scale="95" r:id="rId1"/>
</worksheet>
</file>

<file path=xl/worksheets/sheet7.xml><?xml version="1.0" encoding="utf-8"?>
<worksheet xmlns="http://schemas.openxmlformats.org/spreadsheetml/2006/main" xmlns:r="http://schemas.openxmlformats.org/officeDocument/2006/relationships">
  <dimension ref="A1:G60"/>
  <sheetViews>
    <sheetView zoomScale="80" zoomScaleNormal="80" zoomScalePageLayoutView="0" workbookViewId="0" topLeftCell="A1">
      <selection activeCell="I39" sqref="I39"/>
    </sheetView>
  </sheetViews>
  <sheetFormatPr defaultColWidth="11.421875" defaultRowHeight="12.75"/>
  <cols>
    <col min="1" max="1" width="28.140625" style="113" customWidth="1"/>
    <col min="2" max="4" width="11.421875" style="113" customWidth="1"/>
    <col min="5" max="5" width="12.7109375" style="113" customWidth="1"/>
    <col min="6" max="6" width="17.7109375" style="113" customWidth="1"/>
    <col min="7" max="7" width="11.7109375" style="113" customWidth="1"/>
    <col min="8" max="16384" width="11.421875" style="7" customWidth="1"/>
  </cols>
  <sheetData>
    <row r="1" spans="1:7" ht="17.25">
      <c r="A1" s="192" t="s">
        <v>98</v>
      </c>
      <c r="B1" s="193"/>
      <c r="C1" s="193"/>
      <c r="D1" s="193"/>
      <c r="E1" s="193"/>
      <c r="F1" s="193"/>
      <c r="G1" s="193"/>
    </row>
    <row r="2" spans="1:7" ht="14.25" customHeight="1">
      <c r="A2" s="380" t="s">
        <v>369</v>
      </c>
      <c r="B2" s="381" t="s">
        <v>370</v>
      </c>
      <c r="C2" s="381"/>
      <c r="D2" s="382" t="s">
        <v>371</v>
      </c>
      <c r="E2" s="382"/>
      <c r="F2" s="382"/>
      <c r="G2" s="380" t="s">
        <v>277</v>
      </c>
    </row>
    <row r="3" spans="1:7" ht="15">
      <c r="A3" s="380"/>
      <c r="B3" s="200" t="s">
        <v>93</v>
      </c>
      <c r="C3" s="200" t="s">
        <v>284</v>
      </c>
      <c r="D3" s="200" t="s">
        <v>93</v>
      </c>
      <c r="E3" s="200" t="s">
        <v>284</v>
      </c>
      <c r="F3" s="201" t="s">
        <v>28</v>
      </c>
      <c r="G3" s="380"/>
    </row>
    <row r="4" spans="1:7" ht="15">
      <c r="A4" s="203" t="s">
        <v>285</v>
      </c>
      <c r="B4" s="204">
        <v>540</v>
      </c>
      <c r="C4" s="204">
        <v>869</v>
      </c>
      <c r="D4" s="204">
        <v>297</v>
      </c>
      <c r="E4" s="204">
        <v>1870</v>
      </c>
      <c r="F4" s="204">
        <v>0</v>
      </c>
      <c r="G4" s="205">
        <f>SUM(B4:F4)</f>
        <v>3576</v>
      </c>
    </row>
    <row r="5" spans="1:7" ht="15">
      <c r="A5" s="206" t="s">
        <v>286</v>
      </c>
      <c r="B5" s="207">
        <v>324</v>
      </c>
      <c r="C5" s="207">
        <v>451</v>
      </c>
      <c r="D5" s="207">
        <v>251</v>
      </c>
      <c r="E5" s="207">
        <v>1050</v>
      </c>
      <c r="F5" s="207">
        <v>0</v>
      </c>
      <c r="G5" s="208">
        <f>SUM(B5:F5)</f>
        <v>2076</v>
      </c>
    </row>
    <row r="6" spans="1:7" ht="15">
      <c r="A6" s="194" t="s">
        <v>0</v>
      </c>
      <c r="B6" s="195">
        <f aca="true" t="shared" si="0" ref="B6:G6">SUM(B4:B5)</f>
        <v>864</v>
      </c>
      <c r="C6" s="195">
        <f t="shared" si="0"/>
        <v>1320</v>
      </c>
      <c r="D6" s="195">
        <f t="shared" si="0"/>
        <v>548</v>
      </c>
      <c r="E6" s="195">
        <f t="shared" si="0"/>
        <v>2920</v>
      </c>
      <c r="F6" s="195">
        <f t="shared" si="0"/>
        <v>0</v>
      </c>
      <c r="G6" s="195">
        <f t="shared" si="0"/>
        <v>5652</v>
      </c>
    </row>
    <row r="7" spans="1:7" ht="15">
      <c r="A7" s="211"/>
      <c r="B7" s="212"/>
      <c r="C7" s="212"/>
      <c r="D7" s="213"/>
      <c r="E7" s="214"/>
      <c r="F7" s="212"/>
      <c r="G7" s="215"/>
    </row>
    <row r="8" spans="1:7" ht="26.25" customHeight="1">
      <c r="A8" s="210" t="s">
        <v>287</v>
      </c>
      <c r="B8" s="378"/>
      <c r="C8" s="378"/>
      <c r="D8" s="379"/>
      <c r="E8" s="379"/>
      <c r="F8" s="379"/>
      <c r="G8" s="210"/>
    </row>
    <row r="9" spans="1:7" ht="15">
      <c r="A9" s="220" t="s">
        <v>288</v>
      </c>
      <c r="B9" s="221">
        <v>0</v>
      </c>
      <c r="C9" s="221">
        <v>0</v>
      </c>
      <c r="D9" s="221">
        <v>0</v>
      </c>
      <c r="E9" s="221">
        <v>0</v>
      </c>
      <c r="F9" s="221">
        <v>0</v>
      </c>
      <c r="G9" s="222">
        <f aca="true" t="shared" si="1" ref="G9:G14">SUM(B9:F9)</f>
        <v>0</v>
      </c>
    </row>
    <row r="10" spans="1:7" ht="15">
      <c r="A10" s="223" t="s">
        <v>289</v>
      </c>
      <c r="B10" s="224">
        <v>265</v>
      </c>
      <c r="C10" s="224">
        <v>649</v>
      </c>
      <c r="D10" s="224">
        <v>260</v>
      </c>
      <c r="E10" s="224">
        <v>1381</v>
      </c>
      <c r="F10" s="224">
        <v>0</v>
      </c>
      <c r="G10" s="225">
        <f t="shared" si="1"/>
        <v>2555</v>
      </c>
    </row>
    <row r="11" spans="1:7" ht="15">
      <c r="A11" s="223" t="s">
        <v>94</v>
      </c>
      <c r="B11" s="224">
        <v>0</v>
      </c>
      <c r="C11" s="224">
        <v>0</v>
      </c>
      <c r="D11" s="224">
        <v>0</v>
      </c>
      <c r="E11" s="224">
        <v>0</v>
      </c>
      <c r="F11" s="224">
        <v>0</v>
      </c>
      <c r="G11" s="225">
        <f t="shared" si="1"/>
        <v>0</v>
      </c>
    </row>
    <row r="12" spans="1:7" ht="15">
      <c r="A12" s="223" t="s">
        <v>290</v>
      </c>
      <c r="B12" s="224">
        <v>0</v>
      </c>
      <c r="C12" s="224">
        <v>0</v>
      </c>
      <c r="D12" s="224">
        <v>0</v>
      </c>
      <c r="E12" s="224">
        <v>0</v>
      </c>
      <c r="F12" s="224">
        <v>0</v>
      </c>
      <c r="G12" s="225">
        <f t="shared" si="1"/>
        <v>0</v>
      </c>
    </row>
    <row r="13" spans="1:7" ht="15">
      <c r="A13" s="223" t="s">
        <v>95</v>
      </c>
      <c r="B13" s="224">
        <v>21</v>
      </c>
      <c r="C13" s="224">
        <v>68</v>
      </c>
      <c r="D13" s="224">
        <v>49</v>
      </c>
      <c r="E13" s="224">
        <v>139</v>
      </c>
      <c r="F13" s="224">
        <v>0</v>
      </c>
      <c r="G13" s="225">
        <f t="shared" si="1"/>
        <v>277</v>
      </c>
    </row>
    <row r="14" spans="1:7" ht="15">
      <c r="A14" s="206" t="s">
        <v>291</v>
      </c>
      <c r="B14" s="207">
        <v>2</v>
      </c>
      <c r="C14" s="207">
        <v>36</v>
      </c>
      <c r="D14" s="207">
        <v>5</v>
      </c>
      <c r="E14" s="207">
        <v>47</v>
      </c>
      <c r="F14" s="207"/>
      <c r="G14" s="208">
        <f t="shared" si="1"/>
        <v>90</v>
      </c>
    </row>
    <row r="15" spans="1:7" ht="15">
      <c r="A15" s="194" t="s">
        <v>292</v>
      </c>
      <c r="B15" s="195">
        <f aca="true" t="shared" si="2" ref="B15:G15">SUM(B9:B14)</f>
        <v>288</v>
      </c>
      <c r="C15" s="195">
        <f t="shared" si="2"/>
        <v>753</v>
      </c>
      <c r="D15" s="195">
        <f t="shared" si="2"/>
        <v>314</v>
      </c>
      <c r="E15" s="195">
        <f t="shared" si="2"/>
        <v>1567</v>
      </c>
      <c r="F15" s="195">
        <f t="shared" si="2"/>
        <v>0</v>
      </c>
      <c r="G15" s="195">
        <f t="shared" si="2"/>
        <v>2922</v>
      </c>
    </row>
    <row r="16" spans="1:7" ht="15">
      <c r="A16" s="216"/>
      <c r="B16" s="217"/>
      <c r="C16" s="217"/>
      <c r="D16" s="218"/>
      <c r="E16" s="218"/>
      <c r="F16" s="217"/>
      <c r="G16" s="219"/>
    </row>
    <row r="17" spans="1:7" ht="15">
      <c r="A17" s="210" t="s">
        <v>293</v>
      </c>
      <c r="B17" s="378"/>
      <c r="C17" s="378"/>
      <c r="D17" s="379"/>
      <c r="E17" s="379"/>
      <c r="F17" s="379"/>
      <c r="G17" s="210"/>
    </row>
    <row r="18" spans="1:7" ht="15">
      <c r="A18" s="226" t="s">
        <v>294</v>
      </c>
      <c r="B18" s="221">
        <v>0</v>
      </c>
      <c r="C18" s="221">
        <v>0</v>
      </c>
      <c r="D18" s="221">
        <v>0</v>
      </c>
      <c r="E18" s="221">
        <v>0</v>
      </c>
      <c r="F18" s="221">
        <v>0</v>
      </c>
      <c r="G18" s="222">
        <f>SUM(B18:F18)</f>
        <v>0</v>
      </c>
    </row>
    <row r="19" spans="1:7" ht="15">
      <c r="A19" s="206" t="s">
        <v>295</v>
      </c>
      <c r="B19" s="207">
        <v>0</v>
      </c>
      <c r="C19" s="207">
        <v>0</v>
      </c>
      <c r="D19" s="207">
        <v>0</v>
      </c>
      <c r="E19" s="207">
        <v>0</v>
      </c>
      <c r="F19" s="207">
        <v>0</v>
      </c>
      <c r="G19" s="208">
        <f>SUM(B19:F19)</f>
        <v>0</v>
      </c>
    </row>
    <row r="20" spans="1:7" ht="15">
      <c r="A20" s="194" t="s">
        <v>292</v>
      </c>
      <c r="B20" s="195">
        <f aca="true" t="shared" si="3" ref="B20:G20">SUM(B18:B19)</f>
        <v>0</v>
      </c>
      <c r="C20" s="195">
        <f t="shared" si="3"/>
        <v>0</v>
      </c>
      <c r="D20" s="195">
        <f t="shared" si="3"/>
        <v>0</v>
      </c>
      <c r="E20" s="195">
        <f t="shared" si="3"/>
        <v>0</v>
      </c>
      <c r="F20" s="195">
        <f t="shared" si="3"/>
        <v>0</v>
      </c>
      <c r="G20" s="195">
        <f t="shared" si="3"/>
        <v>0</v>
      </c>
    </row>
    <row r="21" spans="1:7" ht="15">
      <c r="A21" s="216"/>
      <c r="B21" s="217"/>
      <c r="C21" s="217"/>
      <c r="D21" s="218"/>
      <c r="E21" s="218"/>
      <c r="F21" s="217"/>
      <c r="G21" s="219"/>
    </row>
    <row r="22" spans="1:7" ht="15">
      <c r="A22" s="235" t="s">
        <v>97</v>
      </c>
      <c r="B22" s="235"/>
      <c r="C22" s="235"/>
      <c r="D22" s="235"/>
      <c r="E22" s="235"/>
      <c r="F22" s="209"/>
      <c r="G22" s="209"/>
    </row>
    <row r="23" spans="1:7" ht="15">
      <c r="A23" s="203" t="s">
        <v>96</v>
      </c>
      <c r="B23" s="204">
        <v>26</v>
      </c>
      <c r="C23" s="204">
        <v>88</v>
      </c>
      <c r="D23" s="204">
        <v>38</v>
      </c>
      <c r="E23" s="204">
        <v>201</v>
      </c>
      <c r="F23" s="204">
        <v>0</v>
      </c>
      <c r="G23" s="205">
        <f>SUM(B23:F23)</f>
        <v>353</v>
      </c>
    </row>
    <row r="24" spans="1:7" ht="15">
      <c r="A24" s="223" t="s">
        <v>296</v>
      </c>
      <c r="B24" s="224">
        <v>3</v>
      </c>
      <c r="C24" s="224">
        <v>0</v>
      </c>
      <c r="D24" s="224">
        <v>0</v>
      </c>
      <c r="E24" s="224">
        <v>5</v>
      </c>
      <c r="F24" s="224">
        <v>0</v>
      </c>
      <c r="G24" s="225">
        <f>SUM(B24:F24)</f>
        <v>8</v>
      </c>
    </row>
    <row r="25" spans="1:7" ht="15.75" customHeight="1">
      <c r="A25" s="223" t="s">
        <v>297</v>
      </c>
      <c r="B25" s="224">
        <v>0</v>
      </c>
      <c r="C25" s="224">
        <v>0</v>
      </c>
      <c r="D25" s="224">
        <v>0</v>
      </c>
      <c r="E25" s="224">
        <v>0</v>
      </c>
      <c r="F25" s="224">
        <v>0</v>
      </c>
      <c r="G25" s="225">
        <f>SUM(B25:F25)</f>
        <v>0</v>
      </c>
    </row>
    <row r="26" spans="1:7" ht="15">
      <c r="A26" s="223" t="s">
        <v>298</v>
      </c>
      <c r="B26" s="224">
        <v>33</v>
      </c>
      <c r="C26" s="224">
        <v>325</v>
      </c>
      <c r="D26" s="224">
        <v>44</v>
      </c>
      <c r="E26" s="224">
        <v>623</v>
      </c>
      <c r="F26" s="224">
        <v>0</v>
      </c>
      <c r="G26" s="225">
        <f>SUM(B26:F26)</f>
        <v>1025</v>
      </c>
    </row>
    <row r="27" spans="1:7" ht="15">
      <c r="A27" s="206" t="s">
        <v>299</v>
      </c>
      <c r="B27" s="207">
        <v>164</v>
      </c>
      <c r="C27" s="207">
        <v>18</v>
      </c>
      <c r="D27" s="207">
        <v>162</v>
      </c>
      <c r="E27" s="207">
        <v>28</v>
      </c>
      <c r="F27" s="207">
        <v>0</v>
      </c>
      <c r="G27" s="208">
        <f>SUM(B27:F27)</f>
        <v>372</v>
      </c>
    </row>
    <row r="28" spans="1:7" ht="15">
      <c r="A28" s="194" t="s">
        <v>292</v>
      </c>
      <c r="B28" s="195">
        <f aca="true" t="shared" si="4" ref="B28:G28">SUM(B22:B27)</f>
        <v>226</v>
      </c>
      <c r="C28" s="195">
        <f t="shared" si="4"/>
        <v>431</v>
      </c>
      <c r="D28" s="195">
        <f t="shared" si="4"/>
        <v>244</v>
      </c>
      <c r="E28" s="195">
        <f t="shared" si="4"/>
        <v>857</v>
      </c>
      <c r="F28" s="195">
        <f t="shared" si="4"/>
        <v>0</v>
      </c>
      <c r="G28" s="195">
        <f t="shared" si="4"/>
        <v>1758</v>
      </c>
    </row>
    <row r="29" spans="1:7" ht="15">
      <c r="A29" s="216"/>
      <c r="B29" s="217"/>
      <c r="C29" s="217"/>
      <c r="D29" s="218"/>
      <c r="E29" s="218"/>
      <c r="F29" s="217"/>
      <c r="G29" s="219"/>
    </row>
    <row r="30" spans="1:7" ht="15">
      <c r="A30" s="235" t="s">
        <v>300</v>
      </c>
      <c r="B30" s="235"/>
      <c r="C30" s="235"/>
      <c r="D30" s="235"/>
      <c r="E30" s="235"/>
      <c r="F30" s="209"/>
      <c r="G30" s="209"/>
    </row>
    <row r="31" spans="1:7" ht="15">
      <c r="A31" s="203" t="s">
        <v>301</v>
      </c>
      <c r="B31" s="204">
        <v>0</v>
      </c>
      <c r="C31" s="204">
        <v>0</v>
      </c>
      <c r="D31" s="204">
        <v>0</v>
      </c>
      <c r="E31" s="204">
        <v>0</v>
      </c>
      <c r="F31" s="204">
        <v>0</v>
      </c>
      <c r="G31" s="205">
        <f>SUM(B31:F31)</f>
        <v>0</v>
      </c>
    </row>
    <row r="32" spans="1:7" ht="15">
      <c r="A32" s="227" t="s">
        <v>302</v>
      </c>
      <c r="B32" s="228">
        <v>0</v>
      </c>
      <c r="C32" s="228">
        <v>0</v>
      </c>
      <c r="D32" s="228">
        <v>0</v>
      </c>
      <c r="E32" s="228">
        <v>0</v>
      </c>
      <c r="F32" s="224">
        <v>0</v>
      </c>
      <c r="G32" s="225">
        <f>SUM(B32:F32)</f>
        <v>0</v>
      </c>
    </row>
    <row r="33" spans="1:7" ht="15">
      <c r="A33" s="227" t="s">
        <v>303</v>
      </c>
      <c r="B33" s="228">
        <v>55</v>
      </c>
      <c r="C33" s="228">
        <v>216</v>
      </c>
      <c r="D33" s="228">
        <v>56</v>
      </c>
      <c r="E33" s="228">
        <v>565</v>
      </c>
      <c r="F33" s="224">
        <v>0</v>
      </c>
      <c r="G33" s="225">
        <f>SUM(B33:F33)</f>
        <v>892</v>
      </c>
    </row>
    <row r="34" spans="1:7" ht="15">
      <c r="A34" s="227" t="s">
        <v>304</v>
      </c>
      <c r="B34" s="228">
        <v>0</v>
      </c>
      <c r="C34" s="228">
        <v>0</v>
      </c>
      <c r="D34" s="228">
        <v>0</v>
      </c>
      <c r="E34" s="228">
        <v>0</v>
      </c>
      <c r="F34" s="224">
        <v>0</v>
      </c>
      <c r="G34" s="225">
        <f>SUM(B34:F34)</f>
        <v>0</v>
      </c>
    </row>
    <row r="35" spans="1:7" ht="15">
      <c r="A35" s="229" t="s">
        <v>305</v>
      </c>
      <c r="B35" s="207">
        <v>0</v>
      </c>
      <c r="C35" s="207">
        <v>0</v>
      </c>
      <c r="D35" s="207">
        <v>0</v>
      </c>
      <c r="E35" s="207">
        <v>0</v>
      </c>
      <c r="F35" s="207">
        <v>0</v>
      </c>
      <c r="G35" s="208">
        <f>SUM(B35:F35)</f>
        <v>0</v>
      </c>
    </row>
    <row r="36" spans="1:7" ht="15">
      <c r="A36" s="194" t="s">
        <v>292</v>
      </c>
      <c r="B36" s="195">
        <f aca="true" t="shared" si="5" ref="B36:G36">SUM(B30:B35)</f>
        <v>55</v>
      </c>
      <c r="C36" s="195">
        <f t="shared" si="5"/>
        <v>216</v>
      </c>
      <c r="D36" s="195">
        <f t="shared" si="5"/>
        <v>56</v>
      </c>
      <c r="E36" s="195">
        <f t="shared" si="5"/>
        <v>565</v>
      </c>
      <c r="F36" s="195">
        <f t="shared" si="5"/>
        <v>0</v>
      </c>
      <c r="G36" s="195">
        <f t="shared" si="5"/>
        <v>892</v>
      </c>
    </row>
    <row r="37" spans="1:7" ht="15">
      <c r="A37" s="216"/>
      <c r="B37" s="217"/>
      <c r="C37" s="217"/>
      <c r="D37" s="218"/>
      <c r="E37" s="218"/>
      <c r="F37" s="217"/>
      <c r="G37" s="219"/>
    </row>
    <row r="38" spans="1:7" ht="15">
      <c r="A38" s="235" t="s">
        <v>33</v>
      </c>
      <c r="B38" s="235"/>
      <c r="C38" s="235"/>
      <c r="D38" s="235"/>
      <c r="E38" s="235"/>
      <c r="F38" s="235"/>
      <c r="G38" s="235"/>
    </row>
    <row r="39" spans="1:7" ht="15">
      <c r="A39" s="230" t="s">
        <v>306</v>
      </c>
      <c r="B39" s="231">
        <v>164</v>
      </c>
      <c r="C39" s="231">
        <v>18</v>
      </c>
      <c r="D39" s="231">
        <v>162</v>
      </c>
      <c r="E39" s="231">
        <v>28</v>
      </c>
      <c r="F39" s="231">
        <v>0</v>
      </c>
      <c r="G39" s="205">
        <f aca="true" t="shared" si="6" ref="G39:G46">SUM(B39:F39)</f>
        <v>372</v>
      </c>
    </row>
    <row r="40" spans="1:7" ht="15">
      <c r="A40" s="223" t="s">
        <v>307</v>
      </c>
      <c r="B40" s="232">
        <v>33</v>
      </c>
      <c r="C40" s="232">
        <v>325</v>
      </c>
      <c r="D40" s="232">
        <v>44</v>
      </c>
      <c r="E40" s="232">
        <v>623</v>
      </c>
      <c r="F40" s="232">
        <v>0</v>
      </c>
      <c r="G40" s="225">
        <f t="shared" si="6"/>
        <v>1025</v>
      </c>
    </row>
    <row r="41" spans="1:7" ht="15">
      <c r="A41" s="233" t="s">
        <v>308</v>
      </c>
      <c r="B41" s="232">
        <v>0</v>
      </c>
      <c r="C41" s="232">
        <v>0</v>
      </c>
      <c r="D41" s="232">
        <v>0</v>
      </c>
      <c r="E41" s="232">
        <v>0</v>
      </c>
      <c r="F41" s="232">
        <v>0</v>
      </c>
      <c r="G41" s="225">
        <f t="shared" si="6"/>
        <v>0</v>
      </c>
    </row>
    <row r="42" spans="1:7" ht="15">
      <c r="A42" s="233" t="s">
        <v>309</v>
      </c>
      <c r="B42" s="232">
        <v>0</v>
      </c>
      <c r="C42" s="232">
        <v>0</v>
      </c>
      <c r="D42" s="232">
        <v>0</v>
      </c>
      <c r="E42" s="232">
        <v>0</v>
      </c>
      <c r="F42" s="232">
        <v>0</v>
      </c>
      <c r="G42" s="225">
        <f t="shared" si="6"/>
        <v>0</v>
      </c>
    </row>
    <row r="43" spans="1:7" ht="15">
      <c r="A43" s="233" t="s">
        <v>310</v>
      </c>
      <c r="B43" s="232">
        <v>0</v>
      </c>
      <c r="C43" s="232">
        <v>0</v>
      </c>
      <c r="D43" s="232">
        <v>0</v>
      </c>
      <c r="E43" s="232">
        <v>0</v>
      </c>
      <c r="F43" s="232">
        <v>0</v>
      </c>
      <c r="G43" s="225">
        <f t="shared" si="6"/>
        <v>0</v>
      </c>
    </row>
    <row r="44" spans="1:7" ht="15">
      <c r="A44" s="233" t="s">
        <v>311</v>
      </c>
      <c r="B44" s="232">
        <v>0</v>
      </c>
      <c r="C44" s="232">
        <v>0</v>
      </c>
      <c r="D44" s="232">
        <v>0</v>
      </c>
      <c r="E44" s="232">
        <v>0</v>
      </c>
      <c r="F44" s="232">
        <v>0</v>
      </c>
      <c r="G44" s="225">
        <f t="shared" si="6"/>
        <v>0</v>
      </c>
    </row>
    <row r="45" spans="1:7" ht="15">
      <c r="A45" s="233" t="s">
        <v>312</v>
      </c>
      <c r="B45" s="232">
        <v>0</v>
      </c>
      <c r="C45" s="232">
        <v>0</v>
      </c>
      <c r="D45" s="232">
        <v>0</v>
      </c>
      <c r="E45" s="232">
        <v>0</v>
      </c>
      <c r="F45" s="232">
        <v>0</v>
      </c>
      <c r="G45" s="225">
        <f t="shared" si="6"/>
        <v>0</v>
      </c>
    </row>
    <row r="46" spans="1:7" ht="15">
      <c r="A46" s="206" t="s">
        <v>313</v>
      </c>
      <c r="B46" s="234">
        <v>7</v>
      </c>
      <c r="C46" s="234">
        <v>33</v>
      </c>
      <c r="D46" s="234">
        <v>3</v>
      </c>
      <c r="E46" s="234">
        <v>37</v>
      </c>
      <c r="F46" s="234">
        <v>0</v>
      </c>
      <c r="G46" s="208">
        <f t="shared" si="6"/>
        <v>80</v>
      </c>
    </row>
    <row r="47" spans="1:7" ht="15">
      <c r="A47" s="196" t="s">
        <v>292</v>
      </c>
      <c r="B47" s="195">
        <f aca="true" t="shared" si="7" ref="B47:G47">SUM(B41:B46)</f>
        <v>7</v>
      </c>
      <c r="C47" s="195">
        <f t="shared" si="7"/>
        <v>33</v>
      </c>
      <c r="D47" s="195">
        <f t="shared" si="7"/>
        <v>3</v>
      </c>
      <c r="E47" s="195">
        <f t="shared" si="7"/>
        <v>37</v>
      </c>
      <c r="F47" s="195">
        <f t="shared" si="7"/>
        <v>0</v>
      </c>
      <c r="G47" s="195">
        <f t="shared" si="7"/>
        <v>80</v>
      </c>
    </row>
    <row r="48" spans="1:7" ht="15">
      <c r="A48" s="216"/>
      <c r="B48" s="217"/>
      <c r="C48" s="217"/>
      <c r="D48" s="218"/>
      <c r="E48" s="218"/>
      <c r="F48" s="217"/>
      <c r="G48" s="219"/>
    </row>
    <row r="49" spans="1:7" ht="15">
      <c r="A49" s="236" t="s">
        <v>314</v>
      </c>
      <c r="B49" s="237"/>
      <c r="C49" s="237"/>
      <c r="D49" s="237"/>
      <c r="E49" s="237"/>
      <c r="F49" s="237"/>
      <c r="G49" s="237"/>
    </row>
    <row r="50" spans="1:7" ht="15">
      <c r="A50" s="238" t="s">
        <v>315</v>
      </c>
      <c r="B50" s="231">
        <v>0</v>
      </c>
      <c r="C50" s="231">
        <v>0</v>
      </c>
      <c r="D50" s="231">
        <v>0</v>
      </c>
      <c r="E50" s="231">
        <v>0</v>
      </c>
      <c r="F50" s="231">
        <v>0</v>
      </c>
      <c r="G50" s="205">
        <v>0</v>
      </c>
    </row>
    <row r="51" spans="1:7" ht="30.75" customHeight="1">
      <c r="A51" s="227" t="s">
        <v>316</v>
      </c>
      <c r="B51" s="231">
        <v>0</v>
      </c>
      <c r="C51" s="231">
        <v>0</v>
      </c>
      <c r="D51" s="231">
        <v>0</v>
      </c>
      <c r="E51" s="231">
        <v>0</v>
      </c>
      <c r="F51" s="231">
        <v>0</v>
      </c>
      <c r="G51" s="225">
        <f>SUM(B51:F51)</f>
        <v>0</v>
      </c>
    </row>
    <row r="52" spans="1:7" ht="15">
      <c r="A52" s="227" t="s">
        <v>317</v>
      </c>
      <c r="B52" s="231">
        <v>0</v>
      </c>
      <c r="C52" s="231">
        <v>0</v>
      </c>
      <c r="D52" s="231">
        <v>0</v>
      </c>
      <c r="E52" s="231">
        <v>0</v>
      </c>
      <c r="F52" s="231">
        <v>0</v>
      </c>
      <c r="G52" s="225">
        <f>SUM(B52:F52)</f>
        <v>0</v>
      </c>
    </row>
    <row r="53" spans="1:7" ht="15">
      <c r="A53" s="239" t="s">
        <v>318</v>
      </c>
      <c r="B53" s="231">
        <v>0</v>
      </c>
      <c r="C53" s="231">
        <v>0</v>
      </c>
      <c r="D53" s="231">
        <v>0</v>
      </c>
      <c r="E53" s="231">
        <v>0</v>
      </c>
      <c r="F53" s="231">
        <v>0</v>
      </c>
      <c r="G53" s="208">
        <f>SUM(B53:F53)</f>
        <v>0</v>
      </c>
    </row>
    <row r="54" spans="1:7" ht="15">
      <c r="A54" s="196" t="s">
        <v>292</v>
      </c>
      <c r="B54" s="195">
        <f>SUM(B48:B53)</f>
        <v>0</v>
      </c>
      <c r="C54" s="195">
        <f>SUM(C48:C53)</f>
        <v>0</v>
      </c>
      <c r="D54" s="195">
        <f>SUM(F48:F53)</f>
        <v>0</v>
      </c>
      <c r="E54" s="195">
        <f>SUM(G48:G53)</f>
        <v>0</v>
      </c>
      <c r="F54" s="195">
        <f>SUM(H48:H53)</f>
        <v>0</v>
      </c>
      <c r="G54" s="195">
        <f>SUM(H48:H53)</f>
        <v>0</v>
      </c>
    </row>
    <row r="55" spans="1:7" ht="5.25" customHeight="1">
      <c r="A55" s="216"/>
      <c r="B55" s="217"/>
      <c r="C55" s="217"/>
      <c r="D55" s="240"/>
      <c r="E55" s="240"/>
      <c r="F55" s="217"/>
      <c r="G55" s="219"/>
    </row>
    <row r="56" spans="1:7" ht="15">
      <c r="A56" s="198" t="s">
        <v>0</v>
      </c>
      <c r="B56" s="199">
        <f aca="true" t="shared" si="8" ref="B56:G56">+B54+B47+B38+B36+B28+B20+B15</f>
        <v>576</v>
      </c>
      <c r="C56" s="199">
        <f t="shared" si="8"/>
        <v>1433</v>
      </c>
      <c r="D56" s="199">
        <f t="shared" si="8"/>
        <v>617</v>
      </c>
      <c r="E56" s="199">
        <f t="shared" si="8"/>
        <v>3026</v>
      </c>
      <c r="F56" s="199">
        <f t="shared" si="8"/>
        <v>0</v>
      </c>
      <c r="G56" s="199">
        <f t="shared" si="8"/>
        <v>5652</v>
      </c>
    </row>
    <row r="57" spans="1:7" ht="15">
      <c r="A57" s="244"/>
      <c r="B57" s="217"/>
      <c r="C57" s="217"/>
      <c r="D57" s="217"/>
      <c r="E57" s="217"/>
      <c r="F57" s="217"/>
      <c r="G57" s="219"/>
    </row>
    <row r="58" spans="1:7" ht="15">
      <c r="A58" s="197"/>
      <c r="B58" s="197"/>
      <c r="C58" s="197"/>
      <c r="D58" s="197"/>
      <c r="E58" s="197"/>
      <c r="F58" s="197"/>
      <c r="G58" s="197"/>
    </row>
    <row r="59" spans="1:7" ht="15">
      <c r="A59" s="242" t="s">
        <v>319</v>
      </c>
      <c r="B59" s="241">
        <v>0</v>
      </c>
      <c r="C59" s="241">
        <v>0</v>
      </c>
      <c r="D59" s="241">
        <v>0</v>
      </c>
      <c r="E59" s="241">
        <v>0</v>
      </c>
      <c r="F59" s="241">
        <v>0</v>
      </c>
      <c r="G59" s="241">
        <f>SUM(B59:F59)</f>
        <v>0</v>
      </c>
    </row>
    <row r="60" spans="1:7" ht="15">
      <c r="A60" s="243" t="s">
        <v>320</v>
      </c>
      <c r="B60" s="202">
        <v>0</v>
      </c>
      <c r="C60" s="202">
        <v>0</v>
      </c>
      <c r="D60" s="202">
        <v>0</v>
      </c>
      <c r="E60" s="202">
        <v>0</v>
      </c>
      <c r="F60" s="202">
        <v>0</v>
      </c>
      <c r="G60" s="202">
        <f>SUM(B60:F60)</f>
        <v>0</v>
      </c>
    </row>
  </sheetData>
  <sheetProtection/>
  <mergeCells count="8">
    <mergeCell ref="B17:C17"/>
    <mergeCell ref="D17:F17"/>
    <mergeCell ref="A2:A3"/>
    <mergeCell ref="B2:C2"/>
    <mergeCell ref="D2:F2"/>
    <mergeCell ref="G2:G3"/>
    <mergeCell ref="B8:C8"/>
    <mergeCell ref="D8:F8"/>
  </mergeCells>
  <printOptions/>
  <pageMargins left="0.37" right="0.38" top="0.21" bottom="0.15" header="0.16" footer="0.15"/>
  <pageSetup horizontalDpi="200" verticalDpi="200" orientation="portrait" scale="80" r:id="rId1"/>
</worksheet>
</file>

<file path=xl/worksheets/sheet8.xml><?xml version="1.0" encoding="utf-8"?>
<worksheet xmlns="http://schemas.openxmlformats.org/spreadsheetml/2006/main" xmlns:r="http://schemas.openxmlformats.org/officeDocument/2006/relationships">
  <dimension ref="A1:E56"/>
  <sheetViews>
    <sheetView zoomScale="95" zoomScaleNormal="95" zoomScalePageLayoutView="0" workbookViewId="0" topLeftCell="A37">
      <selection activeCell="I39" sqref="I39"/>
    </sheetView>
  </sheetViews>
  <sheetFormatPr defaultColWidth="11.421875" defaultRowHeight="12.75"/>
  <cols>
    <col min="1" max="1" width="22.140625" style="14" customWidth="1"/>
    <col min="2" max="2" width="12.28125" style="14" customWidth="1"/>
    <col min="3" max="3" width="18.57421875" style="14" customWidth="1"/>
    <col min="4" max="4" width="18.00390625" style="14" customWidth="1"/>
    <col min="5" max="5" width="15.140625" style="14" customWidth="1"/>
    <col min="6" max="6" width="20.00390625" style="0" customWidth="1"/>
  </cols>
  <sheetData>
    <row r="1" spans="1:5" ht="15">
      <c r="A1" s="306" t="s">
        <v>265</v>
      </c>
      <c r="B1" s="29"/>
      <c r="C1" s="68"/>
      <c r="D1" s="68"/>
      <c r="E1" s="68"/>
    </row>
    <row r="2" spans="1:5" ht="15">
      <c r="A2" s="245" t="s">
        <v>166</v>
      </c>
      <c r="B2" s="246"/>
      <c r="C2" s="246"/>
      <c r="D2" s="246"/>
      <c r="E2" s="246"/>
    </row>
    <row r="3" spans="1:5" ht="30.75" customHeight="1">
      <c r="A3" s="386" t="s">
        <v>225</v>
      </c>
      <c r="B3" s="386"/>
      <c r="C3" s="247" t="s">
        <v>226</v>
      </c>
      <c r="D3" s="247" t="s">
        <v>227</v>
      </c>
      <c r="E3" s="248" t="s">
        <v>0</v>
      </c>
    </row>
    <row r="4" spans="1:5" ht="12.75">
      <c r="A4" s="251" t="s">
        <v>110</v>
      </c>
      <c r="B4" s="252"/>
      <c r="C4" s="32">
        <v>13238</v>
      </c>
      <c r="D4" s="32">
        <v>14739</v>
      </c>
      <c r="E4" s="32">
        <f>SUM(C4:D4)</f>
        <v>27977</v>
      </c>
    </row>
    <row r="5" spans="1:5" ht="12.75">
      <c r="A5" s="251" t="s">
        <v>266</v>
      </c>
      <c r="B5" s="252"/>
      <c r="C5" s="32">
        <v>274</v>
      </c>
      <c r="D5" s="32">
        <v>196</v>
      </c>
      <c r="E5" s="32">
        <f>SUM(C5:D5)</f>
        <v>470</v>
      </c>
    </row>
    <row r="6" spans="1:5" ht="12.75">
      <c r="A6" s="251" t="s">
        <v>257</v>
      </c>
      <c r="B6" s="252"/>
      <c r="C6" s="32">
        <v>0</v>
      </c>
      <c r="D6" s="32">
        <v>0</v>
      </c>
      <c r="E6" s="32">
        <f>SUM(C6:D6)</f>
        <v>0</v>
      </c>
    </row>
    <row r="7" spans="1:5" ht="12.75">
      <c r="A7" s="251" t="s">
        <v>54</v>
      </c>
      <c r="B7" s="252"/>
      <c r="C7" s="32">
        <v>5482</v>
      </c>
      <c r="D7" s="32">
        <v>12321</v>
      </c>
      <c r="E7" s="32">
        <f aca="true" t="shared" si="0" ref="E7:E21">SUM(C7:D7)</f>
        <v>17803</v>
      </c>
    </row>
    <row r="8" spans="1:5" ht="12.75">
      <c r="A8" s="251" t="s">
        <v>55</v>
      </c>
      <c r="B8" s="252"/>
      <c r="C8" s="32">
        <v>1078</v>
      </c>
      <c r="D8" s="32">
        <v>3669</v>
      </c>
      <c r="E8" s="32">
        <f t="shared" si="0"/>
        <v>4747</v>
      </c>
    </row>
    <row r="9" spans="1:5" ht="12.75">
      <c r="A9" s="251" t="s">
        <v>267</v>
      </c>
      <c r="B9" s="252"/>
      <c r="C9" s="32">
        <v>446</v>
      </c>
      <c r="D9" s="32">
        <v>635</v>
      </c>
      <c r="E9" s="32">
        <f t="shared" si="0"/>
        <v>1081</v>
      </c>
    </row>
    <row r="10" spans="1:5" ht="12.75">
      <c r="A10" s="251" t="s">
        <v>268</v>
      </c>
      <c r="B10" s="252"/>
      <c r="C10" s="32">
        <v>788</v>
      </c>
      <c r="D10" s="32">
        <v>1290</v>
      </c>
      <c r="E10" s="32">
        <f t="shared" si="0"/>
        <v>2078</v>
      </c>
    </row>
    <row r="11" spans="1:5" ht="12.75">
      <c r="A11" s="251" t="s">
        <v>269</v>
      </c>
      <c r="B11" s="252"/>
      <c r="C11" s="32">
        <v>290</v>
      </c>
      <c r="D11" s="32">
        <v>500</v>
      </c>
      <c r="E11" s="32">
        <f t="shared" si="0"/>
        <v>790</v>
      </c>
    </row>
    <row r="12" spans="1:5" ht="12.75">
      <c r="A12" s="251" t="s">
        <v>270</v>
      </c>
      <c r="B12" s="252"/>
      <c r="C12" s="32">
        <v>0</v>
      </c>
      <c r="D12" s="32">
        <v>0</v>
      </c>
      <c r="E12" s="32">
        <f t="shared" si="0"/>
        <v>0</v>
      </c>
    </row>
    <row r="13" spans="1:5" ht="12.75">
      <c r="A13" s="251" t="s">
        <v>271</v>
      </c>
      <c r="B13" s="252"/>
      <c r="C13" s="32">
        <v>2</v>
      </c>
      <c r="D13" s="32">
        <v>43</v>
      </c>
      <c r="E13" s="32">
        <f t="shared" si="0"/>
        <v>45</v>
      </c>
    </row>
    <row r="14" spans="1:5" ht="12.75">
      <c r="A14" s="251" t="s">
        <v>52</v>
      </c>
      <c r="B14" s="252"/>
      <c r="C14" s="32">
        <v>0</v>
      </c>
      <c r="D14" s="32">
        <v>0</v>
      </c>
      <c r="E14" s="32">
        <f t="shared" si="0"/>
        <v>0</v>
      </c>
    </row>
    <row r="15" spans="1:5" ht="12.75">
      <c r="A15" s="251" t="s">
        <v>53</v>
      </c>
      <c r="B15" s="252"/>
      <c r="C15" s="32">
        <v>0</v>
      </c>
      <c r="D15" s="32">
        <v>0</v>
      </c>
      <c r="E15" s="32">
        <f t="shared" si="0"/>
        <v>0</v>
      </c>
    </row>
    <row r="16" spans="1:5" ht="12.75">
      <c r="A16" s="251" t="s">
        <v>258</v>
      </c>
      <c r="B16" s="252"/>
      <c r="C16" s="32">
        <v>0</v>
      </c>
      <c r="D16" s="32">
        <v>0</v>
      </c>
      <c r="E16" s="32">
        <f t="shared" si="0"/>
        <v>0</v>
      </c>
    </row>
    <row r="17" spans="1:5" ht="12.75">
      <c r="A17" s="251" t="s">
        <v>259</v>
      </c>
      <c r="B17" s="252"/>
      <c r="C17" s="32">
        <v>425</v>
      </c>
      <c r="D17" s="32">
        <v>450</v>
      </c>
      <c r="E17" s="32">
        <f t="shared" si="0"/>
        <v>875</v>
      </c>
    </row>
    <row r="18" spans="1:5" ht="12.75">
      <c r="A18" s="251" t="s">
        <v>272</v>
      </c>
      <c r="B18" s="252"/>
      <c r="C18" s="32"/>
      <c r="D18" s="32"/>
      <c r="E18" s="32">
        <f t="shared" si="0"/>
        <v>0</v>
      </c>
    </row>
    <row r="19" spans="1:5" ht="12.75">
      <c r="A19" s="251" t="s">
        <v>380</v>
      </c>
      <c r="B19" s="252"/>
      <c r="C19" s="32">
        <v>12</v>
      </c>
      <c r="D19" s="32">
        <v>108</v>
      </c>
      <c r="E19" s="32">
        <f t="shared" si="0"/>
        <v>120</v>
      </c>
    </row>
    <row r="20" spans="1:5" ht="12.75">
      <c r="A20" s="251" t="s">
        <v>381</v>
      </c>
      <c r="B20" s="252"/>
      <c r="C20" s="32">
        <v>477</v>
      </c>
      <c r="D20" s="32">
        <v>4229</v>
      </c>
      <c r="E20" s="32">
        <f t="shared" si="0"/>
        <v>4706</v>
      </c>
    </row>
    <row r="21" spans="1:5" ht="12.75">
      <c r="A21" s="251"/>
      <c r="B21" s="252"/>
      <c r="C21" s="32"/>
      <c r="D21" s="32"/>
      <c r="E21" s="32">
        <f t="shared" si="0"/>
        <v>0</v>
      </c>
    </row>
    <row r="22" spans="1:5" ht="12.75">
      <c r="A22" s="249" t="s">
        <v>99</v>
      </c>
      <c r="B22" s="250"/>
      <c r="C22" s="21">
        <f>SUM(C4:C21)</f>
        <v>22512</v>
      </c>
      <c r="D22" s="21">
        <f>SUM(D4:D21)</f>
        <v>38180</v>
      </c>
      <c r="E22" s="21">
        <f>SUM(E4:E21)</f>
        <v>60692</v>
      </c>
    </row>
    <row r="23" spans="1:5" ht="12.75">
      <c r="A23" s="253"/>
      <c r="B23" s="254"/>
      <c r="C23" s="254"/>
      <c r="D23" s="254"/>
      <c r="E23" s="254"/>
    </row>
    <row r="24" spans="1:5" ht="15">
      <c r="A24" s="245" t="s">
        <v>167</v>
      </c>
      <c r="B24" s="255"/>
      <c r="C24" s="255"/>
      <c r="D24" s="255"/>
      <c r="E24" s="255"/>
    </row>
    <row r="25" spans="1:5" ht="28.5" customHeight="1">
      <c r="A25" s="359" t="s">
        <v>372</v>
      </c>
      <c r="B25" s="359"/>
      <c r="C25" s="256" t="s">
        <v>226</v>
      </c>
      <c r="D25" s="256" t="s">
        <v>227</v>
      </c>
      <c r="E25" s="257" t="s">
        <v>0</v>
      </c>
    </row>
    <row r="26" spans="1:5" ht="12.75">
      <c r="A26" s="260" t="s">
        <v>174</v>
      </c>
      <c r="B26" s="265"/>
      <c r="C26" s="261">
        <v>282330</v>
      </c>
      <c r="D26" s="261">
        <v>185796</v>
      </c>
      <c r="E26" s="262">
        <f>SUM(C26:D26)</f>
        <v>468126</v>
      </c>
    </row>
    <row r="27" spans="1:5" ht="12.75">
      <c r="A27" s="266" t="s">
        <v>187</v>
      </c>
      <c r="B27" s="267"/>
      <c r="C27" s="263">
        <v>0</v>
      </c>
      <c r="D27" s="263">
        <v>0</v>
      </c>
      <c r="E27" s="264">
        <f>SUM(C27:D27)</f>
        <v>0</v>
      </c>
    </row>
    <row r="28" spans="1:5" ht="12.75">
      <c r="A28" s="387" t="s">
        <v>237</v>
      </c>
      <c r="B28" s="387"/>
      <c r="C28" s="387"/>
      <c r="D28" s="387"/>
      <c r="E28" s="387"/>
    </row>
    <row r="29" spans="1:5" ht="12.75">
      <c r="A29" s="251" t="s">
        <v>260</v>
      </c>
      <c r="B29" s="252"/>
      <c r="C29" s="389">
        <v>104702</v>
      </c>
      <c r="D29" s="390"/>
      <c r="E29" s="69">
        <f>SUM(C29:D29)</f>
        <v>104702</v>
      </c>
    </row>
    <row r="30" spans="1:5" ht="12.75">
      <c r="A30" s="251" t="s">
        <v>261</v>
      </c>
      <c r="B30" s="252"/>
      <c r="C30" s="389">
        <v>225214</v>
      </c>
      <c r="D30" s="390"/>
      <c r="E30" s="69">
        <f>SUM(C30:D30)</f>
        <v>225214</v>
      </c>
    </row>
    <row r="31" spans="1:5" ht="12.75">
      <c r="A31" s="251" t="s">
        <v>65</v>
      </c>
      <c r="B31" s="252"/>
      <c r="C31" s="389">
        <v>31765</v>
      </c>
      <c r="D31" s="390"/>
      <c r="E31" s="259">
        <f aca="true" t="shared" si="1" ref="E31:E52">SUM(C31:D31)</f>
        <v>31765</v>
      </c>
    </row>
    <row r="32" spans="1:5" ht="12.75">
      <c r="A32" s="251" t="s">
        <v>262</v>
      </c>
      <c r="B32" s="252"/>
      <c r="C32" s="389">
        <v>4342</v>
      </c>
      <c r="D32" s="390"/>
      <c r="E32" s="259">
        <f t="shared" si="1"/>
        <v>4342</v>
      </c>
    </row>
    <row r="33" spans="1:5" ht="12.75">
      <c r="A33" s="251" t="s">
        <v>66</v>
      </c>
      <c r="B33" s="252"/>
      <c r="C33" s="389">
        <v>14920</v>
      </c>
      <c r="D33" s="390"/>
      <c r="E33" s="259">
        <f t="shared" si="1"/>
        <v>14920</v>
      </c>
    </row>
    <row r="34" spans="1:5" ht="12.75">
      <c r="A34" s="251" t="s">
        <v>263</v>
      </c>
      <c r="B34" s="252"/>
      <c r="C34" s="389">
        <v>11284</v>
      </c>
      <c r="D34" s="390"/>
      <c r="E34" s="259">
        <f t="shared" si="1"/>
        <v>11284</v>
      </c>
    </row>
    <row r="35" spans="1:5" ht="12.75">
      <c r="A35" s="383" t="s">
        <v>69</v>
      </c>
      <c r="B35" s="268" t="s">
        <v>28</v>
      </c>
      <c r="C35" s="389"/>
      <c r="D35" s="390"/>
      <c r="E35" s="259">
        <f t="shared" si="1"/>
        <v>0</v>
      </c>
    </row>
    <row r="36" spans="1:5" ht="12.75">
      <c r="A36" s="383"/>
      <c r="B36" s="268" t="s">
        <v>17</v>
      </c>
      <c r="C36" s="389">
        <v>39229</v>
      </c>
      <c r="D36" s="390"/>
      <c r="E36" s="259">
        <f t="shared" si="1"/>
        <v>39229</v>
      </c>
    </row>
    <row r="37" spans="1:5" ht="12.75">
      <c r="A37" s="383" t="s">
        <v>70</v>
      </c>
      <c r="B37" s="268" t="s">
        <v>67</v>
      </c>
      <c r="C37" s="389">
        <v>284</v>
      </c>
      <c r="D37" s="390"/>
      <c r="E37" s="259">
        <f t="shared" si="1"/>
        <v>284</v>
      </c>
    </row>
    <row r="38" spans="1:5" ht="12.75">
      <c r="A38" s="383"/>
      <c r="B38" s="268" t="s">
        <v>68</v>
      </c>
      <c r="C38" s="389">
        <v>7106</v>
      </c>
      <c r="D38" s="390"/>
      <c r="E38" s="259">
        <f t="shared" si="1"/>
        <v>7106</v>
      </c>
    </row>
    <row r="39" spans="1:5" ht="12.75">
      <c r="A39" s="383" t="s">
        <v>27</v>
      </c>
      <c r="B39" s="268" t="s">
        <v>67</v>
      </c>
      <c r="C39" s="389">
        <v>147</v>
      </c>
      <c r="D39" s="390"/>
      <c r="E39" s="259">
        <f t="shared" si="1"/>
        <v>147</v>
      </c>
    </row>
    <row r="40" spans="1:5" ht="12.75">
      <c r="A40" s="383"/>
      <c r="B40" s="268" t="s">
        <v>68</v>
      </c>
      <c r="C40" s="389">
        <v>7023</v>
      </c>
      <c r="D40" s="390"/>
      <c r="E40" s="259">
        <f t="shared" si="1"/>
        <v>7023</v>
      </c>
    </row>
    <row r="41" spans="1:5" ht="12.75">
      <c r="A41" s="383" t="s">
        <v>64</v>
      </c>
      <c r="B41" s="268" t="s">
        <v>67</v>
      </c>
      <c r="C41" s="389">
        <v>248</v>
      </c>
      <c r="D41" s="390"/>
      <c r="E41" s="259">
        <f t="shared" si="1"/>
        <v>248</v>
      </c>
    </row>
    <row r="42" spans="1:5" ht="12.75">
      <c r="A42" s="383"/>
      <c r="B42" s="268" t="s">
        <v>68</v>
      </c>
      <c r="C42" s="389">
        <v>2855</v>
      </c>
      <c r="D42" s="390"/>
      <c r="E42" s="259">
        <f t="shared" si="1"/>
        <v>2855</v>
      </c>
    </row>
    <row r="43" spans="1:5" ht="12.75">
      <c r="A43" s="383" t="s">
        <v>168</v>
      </c>
      <c r="B43" s="268" t="s">
        <v>67</v>
      </c>
      <c r="C43" s="389">
        <v>457</v>
      </c>
      <c r="D43" s="390"/>
      <c r="E43" s="259">
        <f t="shared" si="1"/>
        <v>457</v>
      </c>
    </row>
    <row r="44" spans="1:5" ht="12.75">
      <c r="A44" s="383"/>
      <c r="B44" s="268" t="s">
        <v>68</v>
      </c>
      <c r="C44" s="389">
        <v>1927</v>
      </c>
      <c r="D44" s="390"/>
      <c r="E44" s="259">
        <f t="shared" si="1"/>
        <v>1927</v>
      </c>
    </row>
    <row r="45" spans="1:5" ht="12.75">
      <c r="A45" s="383" t="s">
        <v>169</v>
      </c>
      <c r="B45" s="268" t="s">
        <v>67</v>
      </c>
      <c r="C45" s="389">
        <v>1</v>
      </c>
      <c r="D45" s="390"/>
      <c r="E45" s="259">
        <f t="shared" si="1"/>
        <v>1</v>
      </c>
    </row>
    <row r="46" spans="1:5" ht="12.75">
      <c r="A46" s="383"/>
      <c r="B46" s="268" t="s">
        <v>68</v>
      </c>
      <c r="C46" s="389">
        <v>265</v>
      </c>
      <c r="D46" s="390"/>
      <c r="E46" s="259">
        <f t="shared" si="1"/>
        <v>265</v>
      </c>
    </row>
    <row r="47" spans="1:5" ht="12.75">
      <c r="A47" s="383" t="s">
        <v>170</v>
      </c>
      <c r="B47" s="268" t="s">
        <v>67</v>
      </c>
      <c r="C47" s="389">
        <v>19</v>
      </c>
      <c r="D47" s="390"/>
      <c r="E47" s="259">
        <f t="shared" si="1"/>
        <v>19</v>
      </c>
    </row>
    <row r="48" spans="1:5" ht="12.75">
      <c r="A48" s="383"/>
      <c r="B48" s="268" t="s">
        <v>68</v>
      </c>
      <c r="C48" s="389">
        <v>1737</v>
      </c>
      <c r="D48" s="390"/>
      <c r="E48" s="259">
        <f t="shared" si="1"/>
        <v>1737</v>
      </c>
    </row>
    <row r="49" spans="1:5" ht="12.75">
      <c r="A49" s="383" t="s">
        <v>171</v>
      </c>
      <c r="B49" s="268" t="s">
        <v>67</v>
      </c>
      <c r="C49" s="389">
        <v>40</v>
      </c>
      <c r="D49" s="390"/>
      <c r="E49" s="259">
        <f t="shared" si="1"/>
        <v>40</v>
      </c>
    </row>
    <row r="50" spans="1:5" ht="12.75">
      <c r="A50" s="383"/>
      <c r="B50" s="268" t="s">
        <v>68</v>
      </c>
      <c r="C50" s="389">
        <v>993</v>
      </c>
      <c r="D50" s="390"/>
      <c r="E50" s="259">
        <f t="shared" si="1"/>
        <v>993</v>
      </c>
    </row>
    <row r="51" spans="1:5" ht="25.5">
      <c r="A51" s="383" t="s">
        <v>113</v>
      </c>
      <c r="B51" s="269" t="s">
        <v>172</v>
      </c>
      <c r="C51" s="389">
        <v>0</v>
      </c>
      <c r="D51" s="390"/>
      <c r="E51" s="259">
        <f t="shared" si="1"/>
        <v>0</v>
      </c>
    </row>
    <row r="52" spans="1:5" ht="38.25">
      <c r="A52" s="383"/>
      <c r="B52" s="269" t="s">
        <v>173</v>
      </c>
      <c r="C52" s="389">
        <v>2374</v>
      </c>
      <c r="D52" s="390"/>
      <c r="E52" s="259">
        <f t="shared" si="1"/>
        <v>2374</v>
      </c>
    </row>
    <row r="53" spans="1:5" ht="12.75">
      <c r="A53" s="251" t="s">
        <v>273</v>
      </c>
      <c r="B53" s="252"/>
      <c r="C53" s="389">
        <v>11194</v>
      </c>
      <c r="D53" s="390"/>
      <c r="E53" s="69">
        <f>SUM(C53:D53)</f>
        <v>11194</v>
      </c>
    </row>
    <row r="54" spans="1:5" ht="12.75">
      <c r="A54" s="384" t="s">
        <v>209</v>
      </c>
      <c r="B54" s="384"/>
      <c r="C54" s="393">
        <f>SUM(C29:C53)</f>
        <v>468126</v>
      </c>
      <c r="D54" s="394"/>
      <c r="E54" s="270">
        <f>SUM(E29:E53)</f>
        <v>468126</v>
      </c>
    </row>
    <row r="55" spans="1:5" ht="12.75">
      <c r="A55" s="385" t="s">
        <v>210</v>
      </c>
      <c r="B55" s="385"/>
      <c r="C55" s="391">
        <v>10442</v>
      </c>
      <c r="D55" s="392"/>
      <c r="E55" s="271"/>
    </row>
    <row r="56" spans="1:5" ht="27.75" customHeight="1">
      <c r="A56" s="388" t="s">
        <v>264</v>
      </c>
      <c r="B56" s="388"/>
      <c r="C56" s="388"/>
      <c r="D56" s="388"/>
      <c r="E56" s="388"/>
    </row>
  </sheetData>
  <sheetProtection/>
  <mergeCells count="42">
    <mergeCell ref="C50:D50"/>
    <mergeCell ref="C51:D51"/>
    <mergeCell ref="C52:D52"/>
    <mergeCell ref="C53:D53"/>
    <mergeCell ref="C55:D55"/>
    <mergeCell ref="C54:D54"/>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A3:B3"/>
    <mergeCell ref="A28:E28"/>
    <mergeCell ref="A56:E56"/>
    <mergeCell ref="A35:A36"/>
    <mergeCell ref="A37:A38"/>
    <mergeCell ref="A39:A40"/>
    <mergeCell ref="A41:A42"/>
    <mergeCell ref="C29:D29"/>
    <mergeCell ref="C30:D30"/>
    <mergeCell ref="C31:D31"/>
    <mergeCell ref="A43:A44"/>
    <mergeCell ref="A45:A46"/>
    <mergeCell ref="A47:A48"/>
    <mergeCell ref="A54:B54"/>
    <mergeCell ref="A55:B55"/>
    <mergeCell ref="A25:B25"/>
    <mergeCell ref="A49:A50"/>
    <mergeCell ref="A51:A52"/>
  </mergeCells>
  <printOptions/>
  <pageMargins left="1.3385826771653544" right="0.1968503937007874" top="0.7480314960629921" bottom="0.5118110236220472" header="0.5118110236220472" footer="0.4724409448818898"/>
  <pageSetup horizontalDpi="600" verticalDpi="600" orientation="portrait" scale="85" r:id="rId1"/>
  <headerFooter alignWithMargins="0">
    <oddFooter>&amp;R&amp;"Times New Roman,Normal"&amp;9Form. Nivel Especializado</oddFooter>
  </headerFooter>
</worksheet>
</file>

<file path=xl/worksheets/sheet9.xml><?xml version="1.0" encoding="utf-8"?>
<worksheet xmlns="http://schemas.openxmlformats.org/spreadsheetml/2006/main" xmlns:r="http://schemas.openxmlformats.org/officeDocument/2006/relationships">
  <dimension ref="A1:D26"/>
  <sheetViews>
    <sheetView zoomScalePageLayoutView="0" workbookViewId="0" topLeftCell="A2">
      <selection activeCell="H33" activeCellId="1" sqref="I39 H33"/>
    </sheetView>
  </sheetViews>
  <sheetFormatPr defaultColWidth="9.140625" defaultRowHeight="12.75"/>
  <cols>
    <col min="1" max="1" width="36.7109375" style="14" customWidth="1"/>
    <col min="2" max="2" width="13.7109375" style="14" customWidth="1"/>
    <col min="3" max="3" width="16.28125" style="14" customWidth="1"/>
    <col min="4" max="4" width="12.8515625" style="14" customWidth="1"/>
    <col min="5" max="5" width="11.8515625" style="0" customWidth="1"/>
    <col min="6" max="6" width="17.7109375" style="0" customWidth="1"/>
  </cols>
  <sheetData>
    <row r="1" spans="1:4" ht="15">
      <c r="A1" s="395" t="s">
        <v>211</v>
      </c>
      <c r="B1" s="395"/>
      <c r="C1" s="395"/>
      <c r="D1" s="395"/>
    </row>
    <row r="2" spans="1:4" ht="28.5" customHeight="1">
      <c r="A2" s="247" t="s">
        <v>100</v>
      </c>
      <c r="B2" s="247" t="s">
        <v>71</v>
      </c>
      <c r="C2" s="247" t="s">
        <v>17</v>
      </c>
      <c r="D2" s="247" t="s">
        <v>0</v>
      </c>
    </row>
    <row r="3" spans="1:4" ht="12.75">
      <c r="A3" s="31" t="s">
        <v>101</v>
      </c>
      <c r="B3" s="32">
        <v>6</v>
      </c>
      <c r="C3" s="32">
        <v>0</v>
      </c>
      <c r="D3" s="32">
        <f>SUM(B3:B3)</f>
        <v>6</v>
      </c>
    </row>
    <row r="4" spans="1:4" ht="12.75">
      <c r="A4" s="272" t="s">
        <v>92</v>
      </c>
      <c r="B4" s="32">
        <v>0</v>
      </c>
      <c r="C4" s="32">
        <v>0</v>
      </c>
      <c r="D4" s="32">
        <f>SUM(B4:B4)</f>
        <v>0</v>
      </c>
    </row>
    <row r="5" spans="1:4" ht="12.75">
      <c r="A5" s="273" t="s">
        <v>49</v>
      </c>
      <c r="B5" s="274">
        <f>SUM(B3:B4)</f>
        <v>6</v>
      </c>
      <c r="C5" s="274">
        <f>SUM(C3:C4)</f>
        <v>0</v>
      </c>
      <c r="D5" s="274">
        <f>SUM(D3:D4)</f>
        <v>6</v>
      </c>
    </row>
    <row r="6" spans="1:4" ht="12.75">
      <c r="A6" s="31" t="s">
        <v>8</v>
      </c>
      <c r="B6" s="69">
        <v>553</v>
      </c>
      <c r="C6" s="69">
        <v>0</v>
      </c>
      <c r="D6" s="69">
        <f aca="true" t="shared" si="0" ref="D6:D26">SUM(B6:B6)</f>
        <v>553</v>
      </c>
    </row>
    <row r="7" spans="1:4" ht="12.75">
      <c r="A7" s="31" t="s">
        <v>1</v>
      </c>
      <c r="B7" s="69">
        <v>0</v>
      </c>
      <c r="C7" s="69">
        <v>0</v>
      </c>
      <c r="D7" s="69">
        <f t="shared" si="0"/>
        <v>0</v>
      </c>
    </row>
    <row r="8" spans="1:4" ht="12.75">
      <c r="A8" s="31" t="s">
        <v>102</v>
      </c>
      <c r="B8" s="69">
        <v>2014</v>
      </c>
      <c r="C8" s="69">
        <v>0</v>
      </c>
      <c r="D8" s="69">
        <f t="shared" si="0"/>
        <v>2014</v>
      </c>
    </row>
    <row r="9" spans="1:4" ht="12.75">
      <c r="A9" s="31" t="s">
        <v>103</v>
      </c>
      <c r="B9" s="69">
        <v>15</v>
      </c>
      <c r="C9" s="69">
        <v>0</v>
      </c>
      <c r="D9" s="69">
        <f t="shared" si="0"/>
        <v>15</v>
      </c>
    </row>
    <row r="10" spans="1:4" ht="12.75">
      <c r="A10" s="31" t="s">
        <v>104</v>
      </c>
      <c r="B10" s="69">
        <v>0</v>
      </c>
      <c r="C10" s="69">
        <v>0</v>
      </c>
      <c r="D10" s="69">
        <f t="shared" si="0"/>
        <v>0</v>
      </c>
    </row>
    <row r="11" spans="1:4" ht="12.75">
      <c r="A11" s="31" t="s">
        <v>105</v>
      </c>
      <c r="B11" s="69">
        <v>0</v>
      </c>
      <c r="C11" s="69">
        <v>0</v>
      </c>
      <c r="D11" s="69">
        <f t="shared" si="0"/>
        <v>0</v>
      </c>
    </row>
    <row r="12" spans="1:4" ht="12.75">
      <c r="A12" s="31" t="s">
        <v>106</v>
      </c>
      <c r="B12" s="69">
        <v>0</v>
      </c>
      <c r="C12" s="69">
        <v>0</v>
      </c>
      <c r="D12" s="69">
        <f t="shared" si="0"/>
        <v>0</v>
      </c>
    </row>
    <row r="13" spans="1:4" ht="12.75">
      <c r="A13" s="31" t="s">
        <v>107</v>
      </c>
      <c r="B13" s="69">
        <v>0</v>
      </c>
      <c r="C13" s="69">
        <v>0</v>
      </c>
      <c r="D13" s="69">
        <f t="shared" si="0"/>
        <v>0</v>
      </c>
    </row>
    <row r="14" spans="1:4" ht="12.75">
      <c r="A14" s="31" t="s">
        <v>108</v>
      </c>
      <c r="B14" s="69">
        <v>0</v>
      </c>
      <c r="C14" s="69">
        <v>0</v>
      </c>
      <c r="D14" s="69">
        <f t="shared" si="0"/>
        <v>0</v>
      </c>
    </row>
    <row r="15" spans="1:4" ht="12.75">
      <c r="A15" s="31" t="s">
        <v>109</v>
      </c>
      <c r="B15" s="69">
        <v>0</v>
      </c>
      <c r="C15" s="69">
        <v>0</v>
      </c>
      <c r="D15" s="69">
        <f t="shared" si="0"/>
        <v>0</v>
      </c>
    </row>
    <row r="16" spans="1:4" ht="12.75">
      <c r="A16" s="31" t="s">
        <v>63</v>
      </c>
      <c r="B16" s="69">
        <v>0</v>
      </c>
      <c r="C16" s="69">
        <v>0</v>
      </c>
      <c r="D16" s="69">
        <f t="shared" si="0"/>
        <v>0</v>
      </c>
    </row>
    <row r="17" spans="1:4" ht="12.75">
      <c r="A17" s="31" t="s">
        <v>110</v>
      </c>
      <c r="B17" s="69">
        <v>0</v>
      </c>
      <c r="C17" s="69">
        <v>0</v>
      </c>
      <c r="D17" s="69">
        <f t="shared" si="0"/>
        <v>0</v>
      </c>
    </row>
    <row r="18" spans="1:4" ht="12.75">
      <c r="A18" s="31" t="s">
        <v>111</v>
      </c>
      <c r="B18" s="69">
        <v>0</v>
      </c>
      <c r="C18" s="69">
        <v>0</v>
      </c>
      <c r="D18" s="69">
        <f t="shared" si="0"/>
        <v>0</v>
      </c>
    </row>
    <row r="19" spans="1:4" ht="12.75">
      <c r="A19" s="31" t="s">
        <v>112</v>
      </c>
      <c r="B19" s="69">
        <v>0</v>
      </c>
      <c r="C19" s="69">
        <v>0</v>
      </c>
      <c r="D19" s="69">
        <f t="shared" si="0"/>
        <v>0</v>
      </c>
    </row>
    <row r="20" spans="1:4" ht="12.75">
      <c r="A20" s="31" t="s">
        <v>113</v>
      </c>
      <c r="B20" s="69">
        <v>98</v>
      </c>
      <c r="C20" s="69">
        <v>0</v>
      </c>
      <c r="D20" s="69">
        <f t="shared" si="0"/>
        <v>98</v>
      </c>
    </row>
    <row r="21" spans="1:4" ht="12.75">
      <c r="A21" s="31" t="s">
        <v>114</v>
      </c>
      <c r="B21" s="69">
        <v>0</v>
      </c>
      <c r="C21" s="69">
        <v>0</v>
      </c>
      <c r="D21" s="69">
        <f t="shared" si="0"/>
        <v>0</v>
      </c>
    </row>
    <row r="22" spans="1:4" ht="12.75">
      <c r="A22" s="31" t="s">
        <v>115</v>
      </c>
      <c r="B22" s="69">
        <v>0</v>
      </c>
      <c r="C22" s="69">
        <v>0</v>
      </c>
      <c r="D22" s="69">
        <f t="shared" si="0"/>
        <v>0</v>
      </c>
    </row>
    <row r="23" spans="1:4" ht="12.75">
      <c r="A23" s="31" t="s">
        <v>116</v>
      </c>
      <c r="B23" s="69">
        <v>0</v>
      </c>
      <c r="C23" s="69">
        <v>0</v>
      </c>
      <c r="D23" s="69">
        <f t="shared" si="0"/>
        <v>0</v>
      </c>
    </row>
    <row r="24" spans="1:4" ht="12.75">
      <c r="A24" s="31" t="s">
        <v>117</v>
      </c>
      <c r="B24" s="69">
        <v>0</v>
      </c>
      <c r="C24" s="69">
        <v>0</v>
      </c>
      <c r="D24" s="69">
        <f t="shared" si="0"/>
        <v>0</v>
      </c>
    </row>
    <row r="25" spans="1:4" ht="13.5" customHeight="1">
      <c r="A25" s="31" t="s">
        <v>118</v>
      </c>
      <c r="B25" s="69">
        <v>0</v>
      </c>
      <c r="C25" s="69">
        <v>0</v>
      </c>
      <c r="D25" s="69">
        <f t="shared" si="0"/>
        <v>0</v>
      </c>
    </row>
    <row r="26" spans="1:4" ht="12.75">
      <c r="A26" s="31" t="s">
        <v>228</v>
      </c>
      <c r="B26" s="69">
        <v>0</v>
      </c>
      <c r="C26" s="69">
        <v>0</v>
      </c>
      <c r="D26" s="69">
        <f t="shared" si="0"/>
        <v>0</v>
      </c>
    </row>
  </sheetData>
  <sheetProtection/>
  <mergeCells count="1">
    <mergeCell ref="A1:D1"/>
  </mergeCells>
  <printOptions/>
  <pageMargins left="1.09" right="0.1968503937007874" top="0.7480314960629921" bottom="0.5118110236220472" header="0.5118110236220472" footer="0.4724409448818898"/>
  <pageSetup horizontalDpi="1200" verticalDpi="1200" orientation="portrait" r:id="rId1"/>
  <headerFooter alignWithMargins="0">
    <oddFooter>&amp;R&amp;"Times New Roman,Normal"&amp;9Form. Nivel Especializado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Mota</dc:creator>
  <cp:keywords/>
  <dc:description/>
  <cp:lastModifiedBy>Nivia Del Orbe</cp:lastModifiedBy>
  <cp:lastPrinted>2016-11-14T13:57:11Z</cp:lastPrinted>
  <dcterms:created xsi:type="dcterms:W3CDTF">2003-09-23T07:51:26Z</dcterms:created>
  <dcterms:modified xsi:type="dcterms:W3CDTF">2017-07-17T20:12:53Z</dcterms:modified>
  <cp:category/>
  <cp:version/>
  <cp:contentType/>
  <cp:contentStatus/>
</cp:coreProperties>
</file>